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640" activeTab="0"/>
  </bookViews>
  <sheets>
    <sheet name="IS" sheetId="1" r:id="rId1"/>
    <sheet name="BS" sheetId="2" r:id="rId2"/>
    <sheet name="StmtEquity" sheetId="3" r:id="rId3"/>
    <sheet name="Cashflow" sheetId="4" r:id="rId4"/>
    <sheet name="Notes" sheetId="5" r:id="rId5"/>
  </sheets>
  <definedNames>
    <definedName name="_xlnm.Print_Area" localSheetId="1">'BS'!$A$1:$G$72</definedName>
    <definedName name="_xlnm.Print_Area" localSheetId="3">'Cashflow'!$A$1:$G$73</definedName>
    <definedName name="_xlnm.Print_Area" localSheetId="0">'IS'!$A$1:$H$52</definedName>
    <definedName name="_xlnm.Print_Area" localSheetId="4">'Notes'!$A$1:$I$337</definedName>
    <definedName name="_xlnm.Print_Area" localSheetId="2">'StmtEquity'!$A$1:$K$47</definedName>
    <definedName name="_xlnm.Print_Titles" localSheetId="4">'Notes'!$1:$10</definedName>
  </definedNames>
  <calcPr fullCalcOnLoad="1"/>
</workbook>
</file>

<file path=xl/sharedStrings.xml><?xml version="1.0" encoding="utf-8"?>
<sst xmlns="http://schemas.openxmlformats.org/spreadsheetml/2006/main" count="441" uniqueCount="290">
  <si>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</si>
  <si>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</si>
  <si>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</si>
  <si>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</si>
  <si>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</si>
  <si>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</si>
  <si>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</si>
  <si>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</si>
  <si>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</si>
  <si>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</si>
  <si>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</si>
  <si>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</si>
  <si>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</si>
  <si>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Gross profit</t>
  </si>
  <si>
    <t>Other operating income</t>
  </si>
  <si>
    <t>Administrative expenses</t>
  </si>
  <si>
    <t>Profit from operations</t>
  </si>
  <si>
    <t>Finance costs</t>
  </si>
  <si>
    <t>Profit before taxation</t>
  </si>
  <si>
    <t>Taxation</t>
  </si>
  <si>
    <t>Profit after taxation</t>
  </si>
  <si>
    <t>Note</t>
  </si>
  <si>
    <t>B5</t>
  </si>
  <si>
    <t>B12</t>
  </si>
  <si>
    <t>Note:</t>
  </si>
  <si>
    <t>NON-CURRENT ASSETS</t>
  </si>
  <si>
    <t>Property, plant and equipment</t>
  </si>
  <si>
    <t>CURRENT ASSETS</t>
  </si>
  <si>
    <t>Trade receivables</t>
  </si>
  <si>
    <t>Cash and bank balances</t>
  </si>
  <si>
    <t>CURRENT LIABILITIES</t>
  </si>
  <si>
    <t>Trade payables</t>
  </si>
  <si>
    <t>Other payables and accruals</t>
  </si>
  <si>
    <t>Provision for taxation</t>
  </si>
  <si>
    <t>FINANCED BY:</t>
  </si>
  <si>
    <t>Share capital</t>
  </si>
  <si>
    <t>Retained profits</t>
  </si>
  <si>
    <t>Shareholders' funds</t>
  </si>
  <si>
    <t>NON-CURRENT LIABILITIES</t>
  </si>
  <si>
    <t>Term loan - long term</t>
  </si>
  <si>
    <t>Deferred tax liabilities</t>
  </si>
  <si>
    <t>NET CURRENT ASSETS</t>
  </si>
  <si>
    <t>Total</t>
  </si>
  <si>
    <t>Retained</t>
  </si>
  <si>
    <t>profits</t>
  </si>
  <si>
    <t>Distributable</t>
  </si>
  <si>
    <t>Share</t>
  </si>
  <si>
    <t>Capital</t>
  </si>
  <si>
    <t>CONDENSED CONSOLIDATED INCOME STATEMENT</t>
  </si>
  <si>
    <t>CONDENSED CONSOLIDATED BALANCE SHEET</t>
  </si>
  <si>
    <t>CONDENSED CONSOLIDATED STATEMENT OF CHANGES IN EQUITY</t>
  </si>
  <si>
    <t>CONDENSED CONSOLIDATED CASHFLOW STATEMENT</t>
  </si>
  <si>
    <t>Adjustments for:</t>
  </si>
  <si>
    <t>Depreciation</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</si>
  <si>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</si>
  <si>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</si>
  <si>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</si>
  <si>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</si>
  <si>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</si>
  <si>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</si>
  <si>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</si>
  <si>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</si>
  <si>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</si>
  <si>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</si>
  <si>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</si>
  <si>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</si>
  <si>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A15</t>
  </si>
  <si>
    <t xml:space="preserve">CASH AND CASH EQUIVALENTS AT BEGINNING </t>
  </si>
  <si>
    <t>OF THE QUARTER</t>
  </si>
  <si>
    <t xml:space="preserve">CASH AND CASH EQUIVALENTS AT END </t>
  </si>
  <si>
    <t>QUARTERLY REPORT ON CONSOLIDATED RESULTS</t>
  </si>
  <si>
    <t>A</t>
  </si>
  <si>
    <t xml:space="preserve"> NOTES TO THE INTERIM FINANCIAL REPORT</t>
  </si>
  <si>
    <t>A1</t>
  </si>
  <si>
    <t>Basis of preparation</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</si>
  <si>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</si>
  <si>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</si>
  <si>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</si>
  <si>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</si>
  <si>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</si>
  <si>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</si>
  <si>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</si>
  <si>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</si>
  <si>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</si>
  <si>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A6</t>
  </si>
  <si>
    <t>Debt and equity securities</t>
  </si>
  <si>
    <t>A7</t>
  </si>
  <si>
    <t>Dividend paid</t>
  </si>
  <si>
    <t>No dividend has been paid in the current quarter under review.</t>
  </si>
  <si>
    <t>A8</t>
  </si>
  <si>
    <t>Segmental information</t>
  </si>
  <si>
    <t xml:space="preserve"> NOTES TO THE INTERIM FINANCIAL REPORT (Cont'd)</t>
  </si>
  <si>
    <t>A9</t>
  </si>
  <si>
    <t>Valuation of property, plant and equipment</t>
  </si>
  <si>
    <t>A10</t>
  </si>
  <si>
    <t>A11</t>
  </si>
  <si>
    <t>Changes in the composition of the Group</t>
  </si>
  <si>
    <t>A12</t>
  </si>
  <si>
    <t>Contingent liabilities</t>
  </si>
  <si>
    <t>A13</t>
  </si>
  <si>
    <t>Capital commitments</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</si>
  <si>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</si>
  <si>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</si>
  <si>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</si>
  <si>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</si>
  <si>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</si>
  <si>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</si>
  <si>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</si>
  <si>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</si>
  <si>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</si>
  <si>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</si>
  <si>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</si>
  <si>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</si>
  <si>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Variation of actual profit from forecast profit</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</si>
  <si>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</si>
  <si>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</si>
  <si>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</si>
  <si>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</si>
  <si>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</si>
  <si>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</si>
  <si>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t>ADDITIONAL INFORMATION REQUIRED BY THE BURSA MALAYSIA SECURITIES BERHAD'S LISTING REQUIREMENTS (Cont'd)</t>
  </si>
  <si>
    <t>B8</t>
  </si>
  <si>
    <t>Group's borrowings and debt securities</t>
  </si>
  <si>
    <t>B9</t>
  </si>
  <si>
    <t>Off balance sheet financial instruments</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</si>
  <si>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</si>
  <si>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</si>
  <si>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</si>
  <si>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</si>
  <si>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</si>
  <si>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No dividends have been declared in respect of the current quarter under review.</t>
  </si>
  <si>
    <t>Earnings per share</t>
  </si>
  <si>
    <t>Profit after taxation (RM'000)</t>
  </si>
  <si>
    <t>Weighted average number of shares in issue ('000)</t>
  </si>
  <si>
    <t>B13</t>
  </si>
  <si>
    <t>Status of corporate proposals</t>
  </si>
  <si>
    <t>Save as disclosed below, there were no corporate proposals announced but not yet completed as at the date of this announcement:</t>
  </si>
  <si>
    <t>B14</t>
  </si>
  <si>
    <t>Utilisation of IPO proceeds</t>
  </si>
  <si>
    <t>B15</t>
  </si>
  <si>
    <t>Authorisation for issue</t>
  </si>
  <si>
    <t>For The First Quarter Ended 31 March 2006</t>
  </si>
  <si>
    <t>31 Mar 2006</t>
  </si>
  <si>
    <t>31 Mar 2005</t>
  </si>
  <si>
    <t>31 Dec 05</t>
  </si>
  <si>
    <t>31 Mar 06</t>
  </si>
  <si>
    <t xml:space="preserve"> </t>
  </si>
  <si>
    <t>31 Mar 2005*</t>
  </si>
  <si>
    <t>N/A</t>
  </si>
  <si>
    <t>Cost of sales</t>
  </si>
  <si>
    <t>Selling and distribution expenses</t>
  </si>
  <si>
    <t>Other operating expenses</t>
  </si>
  <si>
    <t>Audited</t>
  </si>
  <si>
    <t>Inventories</t>
  </si>
  <si>
    <t>Other receivables, prepayments and deposits</t>
  </si>
  <si>
    <t>Hire purchase payables</t>
  </si>
  <si>
    <t>Short term borrowings</t>
  </si>
  <si>
    <t>Amount due to shareholders</t>
  </si>
  <si>
    <t>Amount due to directors</t>
  </si>
  <si>
    <t>Revaluation reserve</t>
  </si>
  <si>
    <t>Foreign exchange reserve</t>
  </si>
  <si>
    <t>Issued pursuant to Bonus Issue</t>
  </si>
  <si>
    <t>12 months ended 31 December 2005</t>
  </si>
  <si>
    <t>At 1 January 2005 (audited)</t>
  </si>
  <si>
    <t>Profit for the financial year</t>
  </si>
  <si>
    <t>Foreign exchange difference</t>
  </si>
  <si>
    <t>Foreign</t>
  </si>
  <si>
    <t>Exchange</t>
  </si>
  <si>
    <t>Reserve</t>
  </si>
  <si>
    <t>Revaluation</t>
  </si>
  <si>
    <t>3 months ended 31 March 2006</t>
  </si>
  <si>
    <t>Issued pursuant to Rights Issue</t>
  </si>
  <si>
    <t>Profit for the financial period</t>
  </si>
  <si>
    <t>At 31 March 2006</t>
  </si>
  <si>
    <t>Proceeds from disposal of property, plant and equipment</t>
  </si>
  <si>
    <t>Repayment of bankers' acceptance</t>
  </si>
  <si>
    <t>Repayment of term loan</t>
  </si>
  <si>
    <t>Repayment of hire purchase</t>
  </si>
  <si>
    <t>Proceeds from issuance of shares</t>
  </si>
  <si>
    <t>To date*</t>
  </si>
  <si>
    <t>There were no unusual items affecting assets, liabilities, equity, net income or cash flows of the Group for the current quarter under review.</t>
  </si>
  <si>
    <t>Capital expenditure of the Group approved by the Directors but not provided for in the condensed financial statements are as follows:</t>
  </si>
  <si>
    <t>Current year</t>
  </si>
  <si>
    <t>to-date</t>
  </si>
  <si>
    <t>Approved and contracted for:</t>
  </si>
  <si>
    <t>Bonus issue</t>
  </si>
  <si>
    <t>Rights issue</t>
  </si>
  <si>
    <t>No. of shares</t>
  </si>
  <si>
    <t>Consideration</t>
  </si>
  <si>
    <t>RM</t>
  </si>
  <si>
    <t>received*</t>
  </si>
  <si>
    <t>The setting up of the fifth production line</t>
  </si>
  <si>
    <t>Further details on the capital commitment are included in the Group's Prospectus dated 27 March 2006.</t>
  </si>
  <si>
    <t xml:space="preserve">Material events subsequent to the end of the quarter </t>
  </si>
  <si>
    <t>Income tax</t>
  </si>
  <si>
    <t>Deferred tax</t>
  </si>
  <si>
    <t>There were no comparative figures in the preceding quarter as this is the Group's first quarterly announcement in conjunction with the listing and quotation of the Company on the Second Board of Bursa Malaysia Securities Berhad scheduled on 20 April 2006.</t>
  </si>
  <si>
    <t xml:space="preserve">  </t>
  </si>
  <si>
    <t>Pursuant to the Prospectus dated 27 March 2006, the entire enlarged share capital of the Company of 450,000,000 shares is expected to be listed on the Second Board of Bursa Malaysia Securities Berhad on 20 April 2006.</t>
  </si>
  <si>
    <t>No utilisation of IPO proceeds status is available as the Company is expected to be listed only on 20 April 2006.</t>
  </si>
  <si>
    <t>Jadi Imaging Holdings Berhad</t>
  </si>
  <si>
    <t>China</t>
  </si>
  <si>
    <t>Malaysia</t>
  </si>
  <si>
    <t xml:space="preserve">Sales to Minasia Trading of which a substantial shareholder of the </t>
  </si>
  <si>
    <t xml:space="preserve">   Company has interest </t>
  </si>
  <si>
    <t>Current quarter/</t>
  </si>
  <si>
    <t>year to date</t>
  </si>
  <si>
    <t>Interest bearing borrowings:</t>
  </si>
  <si>
    <t>Term loan</t>
  </si>
  <si>
    <t>Hire purchase</t>
  </si>
  <si>
    <t>Long term borrowings</t>
  </si>
  <si>
    <t>Quarter/Year</t>
  </si>
  <si>
    <t>Segment Revenue</t>
  </si>
  <si>
    <t>Segment Results</t>
  </si>
  <si>
    <t>Cash in hand</t>
  </si>
  <si>
    <t>Cash at banks</t>
  </si>
  <si>
    <t>JADI IMAGING HOLDINGS BERHAD (526319 - P)</t>
  </si>
  <si>
    <t>Earnings per share (sen):</t>
  </si>
  <si>
    <t>Basic</t>
  </si>
  <si>
    <t>Diluted</t>
  </si>
  <si>
    <t>quarter</t>
  </si>
  <si>
    <t>Net Assets per share (RM)</t>
  </si>
  <si>
    <t>At 31 December 2005 (audited)</t>
  </si>
  <si>
    <t>At 1 January 2006 (audited)</t>
  </si>
  <si>
    <t>&lt;------------Non-distributable------------&gt;</t>
  </si>
  <si>
    <t>There were no changes in estimates of amounts which have a material effect in the current quarter under review.</t>
  </si>
  <si>
    <t xml:space="preserve">Segmental information for the Group by geographical segment is presented as follows: </t>
  </si>
  <si>
    <t>Disclosure of segmental information of the Group by business segment is not presented as the Group is primarily engaged in only one business segment which is the manufacturing of toners.</t>
  </si>
  <si>
    <t>There was no valuation of the property, plant and equipment in the current quarter under review.  The valuation of property, plant and equipment have been brought forward without amendments from the financial statements for the financial year ended 31 December 2005.</t>
  </si>
  <si>
    <t>There were no material changes in the composition of the Group for the current quarter under review.</t>
  </si>
  <si>
    <t>The Directors are of the opinion that the Group has no contingent liabilities which, upon crystallisation would have a material impact on the financial position and business of the Group as at 12 April 2006 (the latest practicable date which is not earlier than 7 days from the date of issue of this financial results).</t>
  </si>
  <si>
    <t>As at 31 March 2006, the Group does not have any foreign currency denominated borrowings.</t>
  </si>
  <si>
    <t>Net assets per share as at 31 March 2006 is arrived at based on the Group's Net Assets of RM42.97 million over the number of ordinary shares of 304,000,020 shares of RM0.10 each.  Net Assets per share as at 31 December 2005 was arrived at based on the Group's Net Assets of RM24.37 million over the number of ordinary shares of 70,000,020 shares of RM0.10 each.</t>
  </si>
  <si>
    <t xml:space="preserve">Net loss not recognised in the </t>
  </si>
  <si>
    <t xml:space="preserve">   income statement</t>
  </si>
  <si>
    <t>EFFECTS OF CHANGES IN FOREIGN EXCHANGE</t>
  </si>
  <si>
    <t>CASHFLOWS FROM FINANCING ACTIVITIES</t>
  </si>
  <si>
    <t>Cash used in operations</t>
  </si>
  <si>
    <t>Net cash used in operating activities</t>
  </si>
  <si>
    <t>Net cash used in investing activities</t>
  </si>
  <si>
    <t>Net cash generated from financing activities</t>
  </si>
  <si>
    <t xml:space="preserve">* </t>
  </si>
  <si>
    <t>The net consideration received from the Rights issue is arrived at after offsetting the amount due to shareholders of RM1,427,969.</t>
  </si>
  <si>
    <t xml:space="preserve">As at 31 March 2006, the Group had total borrowings of approximately RM7.886 million, details of which are set out below: </t>
  </si>
  <si>
    <t>Par  value</t>
  </si>
  <si>
    <t>(sen)</t>
  </si>
  <si>
    <t>The adoption of the new FRSs has no material effect on the results and financial position of the current and prior periods.</t>
  </si>
  <si>
    <t>(1)</t>
  </si>
  <si>
    <t>(2)</t>
  </si>
  <si>
    <t>With the adoption of the new applicable FRSs, the Group has effected the necessary changes to the accounting policies and disclosures as follows:</t>
  </si>
  <si>
    <t>Investment properties are previously stated at cost amount. To comply with FRS 140: Investment Property, the Group chooses the cost method with depreciation recognised in the income statement.</t>
  </si>
  <si>
    <t>(3)</t>
  </si>
  <si>
    <t>Purposes/Classification</t>
  </si>
  <si>
    <t>Measurement basis</t>
  </si>
  <si>
    <t>Trading / Short term investment</t>
  </si>
  <si>
    <t>Fair value with changes to income statement</t>
  </si>
  <si>
    <t>Other long term investments / Available For Sale investment</t>
  </si>
  <si>
    <t>Fair value with changes to equity</t>
  </si>
  <si>
    <t>Amortised cost</t>
  </si>
  <si>
    <t>Tax expense for the current quarter ended 31 March 2006 is derived based on management's best estimate of the tax rate for the year. The deferred tax liabilities arose from accelerated capital allowances over depreciation of qualifying plant and equipment and the effect arising from the revaluation of freehold land and building. The effective tax rate for the period presented above is lower than the statutory tax rate principally due to the tax savings arising from the investment allowances available.</t>
  </si>
  <si>
    <t>The directors are of the opinion that the transactions above have been entered into in the normal course of business and have been established on terms and conditions that are not materially different from those obtainable in transactions with unrelated parties.</t>
  </si>
  <si>
    <t>Investment property</t>
  </si>
  <si>
    <t>(restated)</t>
  </si>
  <si>
    <t>The interim financial statements were authorised for issue by the Board of Directors in accordance with a resolution of the directors dated 12 April 2006.</t>
  </si>
  <si>
    <t>Available for sale investment</t>
  </si>
  <si>
    <t>Held to maturity debt instrument / Held-To-Maturity investment</t>
  </si>
  <si>
    <t>Up to 31 December 2005, the Group's consolidated financial statements were prepared in accordance with MASB standards with effective dates before 1 January 2006. Certain comparative figures in respect of 2005 have been restated to reflect the relevant adjustments.</t>
  </si>
  <si>
    <t>Barring any unforeseen circumstances, the Directors believe that the Group's prospects for the financial year ending 31 December 2006 remain favourable. The overall performance of the Group for the current financial year would continue to improve with the expected increase in production capacity, in line with the intended acquisition of the fourth and fifth production lines during the year. With the set up of the fourth production line in Suzhou, China, which is expected to be fully operational in the second quarter of the year, the Group is expected to further strengthen its market presence in the China Toner market. Further, the increased production levels with the fifth production line by the fourth quarter of the year would further support the Group's strategy to achieving its revenue forecast.</t>
  </si>
  <si>
    <t>This is prepared based on the consolidated results of the Group for the financial period ended 31 March 2006 and is to be read in conjunction with the Notes to the Interim Financial Report and the Prospectus dated 27 March 2006.</t>
  </si>
  <si>
    <t xml:space="preserve">*     </t>
  </si>
  <si>
    <t>This is the first Interim Financial Statements on the consolidated results for the financial period ended 31 March 2006 announced by the Company in compliance with Bursa Malaysia Securities Berhad's ("Bursa Securities") requirements in conjunction with the admission of the Company to the Second Board of Bursa Securities. As this is the first quarterly report being drawn up, there are no comparative figures for the preceding year's corresponding quarter.</t>
  </si>
  <si>
    <t>This is the first Interim Financial Statements on the consolidated results for the financial period ended 31 March 2006 announced by the Company in compliance with Bursa Securities requirements in conjunction with the admission of the Company to the Second Board of Bursa Securities. As this is the first quarterly report being drawn up, there are no comparative figures for the preceding year's corresponding quarter.</t>
  </si>
  <si>
    <t>*</t>
  </si>
  <si>
    <t>The MASB issued a total of 21 new and amended Financial Reporting Standards and other Interpretations (herein thereafter referred as FRSs) effective for financial statements commencing 1 January 2006 for 18 Financial Reporting Standards and 1 October 2006 for 3 more Financial Reporting Standards. Other than as explained in the foregoing paragraph, the same accounting policies and methods of computation are followed in the interim financial statements as compared with the financial statements for the financial year ended 31 December 2005.</t>
  </si>
  <si>
    <r>
      <t xml:space="preserve">Previously, long term investments are stated at cost less diminution in value other than temporary. </t>
    </r>
    <r>
      <rPr>
        <u val="single"/>
        <sz val="10"/>
        <rFont val="Times New Roman"/>
        <family val="1"/>
      </rPr>
      <t>In</t>
    </r>
    <r>
      <rPr>
        <sz val="10"/>
        <rFont val="Times New Roman"/>
        <family val="1"/>
      </rPr>
      <t xml:space="preserve"> compliance with FRS 139: Financial Instruments: Recognition and Measurement, the management decides, inter alia, the purposes the investments are acquired and managed. Accordingly, the classifications and measurement basis are as follows:</t>
    </r>
  </si>
  <si>
    <t>Save as disclosed below, there were no issuance, cancellations, repurchases, resale and repayment of debt and equity securities, share buy backs, share cancellation, shares held as treasury share and resale of treasury shares for the current quarter under review:</t>
  </si>
  <si>
    <t>The setting up of Jadi Imaging Technologies (Suzhou) Co. Ltd</t>
  </si>
  <si>
    <t>For the current quarter ended 31 March 2006, the Group recorded revenue of RM13.129 million attributed to the increasing customers' orders from export markets as well as successful marketing efforts in securing new customers. In line with the revenue recorded, the Group recorded a profit before taxation of RM3.418 million and a profit after taxation of RM2.936 million.</t>
  </si>
  <si>
    <t>Not applicable as this is not the final quarter's results for the Group.  Disclosure on explanatory for the variance between actual and forecasted results would only be required in the final quarter results for the Group.</t>
  </si>
  <si>
    <t>The borrowings of the Group as at 31 March 2006 represent a hire purchase of RM4.833 million and a term loan of RM3.053 million of which RM4.973 million is short term and RM2.913 million is long term.</t>
  </si>
  <si>
    <t>Diluted earnings per share is not disclosed herein as the options under the ESOS have not been granted as at the date of this announcement.</t>
  </si>
  <si>
    <t>17 April 2006</t>
  </si>
  <si>
    <t>The unaudited condensed consolidated balance sheet should be read in conjunction with the Notes to the Interim Financial Report and the Group's audited financial statements for the financial year ended 31 December 2005 as disclosed in the Prospectus dated 27 March 2006.</t>
  </si>
  <si>
    <t>The unaudited condensed consolidated statement of changes in equity should be read in conjunction with the Notes to the Interim Financial Report and the Group's audited financial statements for the financial year ended 31 December 2005 and the Prospectus dated 27 March 2006.</t>
  </si>
  <si>
    <t>The interim financial statements are unaudited and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and should be read in conjunction with the Group's audited financial statements for the financial year ended 31 December 2005 and the Prospectus dated 27 March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2005.</t>
  </si>
  <si>
    <t>Previously, there were no MASB Standard that requires the recognition of employee benefits in the income statement when the Group grants Employee Share Option Scheme. FRS 2 Share Based Payment requires share options granted to be recognised in the income statement.</t>
  </si>
  <si>
    <t>The preceding year annual audited financial statements for the financial year ended 31 December 2005 were not subjected to any qualification.</t>
  </si>
  <si>
    <t>On 27 March 2006, the Company issued a prospectus for its Initial Public Offering involving a public issue of 96,000,000 ordinary shares of RM0.10 each ("Shares") and an offer for sale of 76,000,000 Shares at an issue/offer price of RM0.22 per ordinary share, payable in full on application, in conjunction with its listing on the Second Board of Bursa Malaysia Securities Berhad.</t>
  </si>
  <si>
    <t>The public issue shares were oversubscribed as at its closing date on 3 April 2006. The entire enlarged issued and paid-up share capital of the Company of  450,000,000 shares are expected to be listed on the Second Board of Bursa Malaysia Securities Berhad on 20 April 2006.</t>
  </si>
  <si>
    <t>There were no financial instruments with off balance sheet risk applicable to the Group as at the date of this announcement.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</si>
</sst>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8">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sz val="10"/>
      <name val="Tms Rmn"/>
      <family val="0"/>
    </font>
    <font>
      <u val="single"/>
      <sz val="10"/>
      <name val="Times New Roman"/>
      <family val="1"/>
    </font>
    <font>
      <i/>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5" fillId="0" borderId="0">
      <alignment/>
      <protection/>
    </xf>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15" applyFont="1" applyAlignment="1">
      <alignment vertical="top"/>
    </xf>
    <xf numFmtId="165" fontId="2" fillId="0" borderId="0" xfId="15" applyNumberFormat="1" applyFont="1" applyAlignment="1">
      <alignment vertical="top"/>
    </xf>
    <xf numFmtId="165" fontId="2" fillId="0" borderId="1" xfId="15" applyNumberFormat="1" applyFont="1" applyBorder="1" applyAlignment="1">
      <alignment vertical="top"/>
    </xf>
    <xf numFmtId="165"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65" fontId="2" fillId="0" borderId="0" xfId="15" applyNumberFormat="1" applyFont="1" applyBorder="1" applyAlignment="1">
      <alignment vertical="top"/>
    </xf>
    <xf numFmtId="165" fontId="2" fillId="0" borderId="0" xfId="15" applyNumberFormat="1" applyFont="1" applyBorder="1" applyAlignment="1">
      <alignment horizontal="right" vertical="top"/>
    </xf>
    <xf numFmtId="165" fontId="1" fillId="0" borderId="0" xfId="15" applyNumberFormat="1" applyFont="1" applyBorder="1" applyAlignment="1" quotePrefix="1">
      <alignment horizontal="right" vertical="top"/>
    </xf>
    <xf numFmtId="165" fontId="2" fillId="0" borderId="3" xfId="15" applyNumberFormat="1" applyFont="1" applyBorder="1" applyAlignment="1">
      <alignment vertical="top"/>
    </xf>
    <xf numFmtId="165" fontId="2" fillId="0" borderId="4" xfId="15" applyNumberFormat="1" applyFont="1" applyBorder="1" applyAlignment="1">
      <alignment vertical="top"/>
    </xf>
    <xf numFmtId="165" fontId="2" fillId="0" borderId="0" xfId="0" applyNumberFormat="1" applyFont="1" applyAlignment="1">
      <alignment vertical="top"/>
    </xf>
    <xf numFmtId="0" fontId="1" fillId="0" borderId="0" xfId="0" applyFont="1" applyBorder="1" applyAlignment="1">
      <alignment vertical="top"/>
    </xf>
    <xf numFmtId="43" fontId="2" fillId="0" borderId="5" xfId="15" applyFont="1" applyBorder="1" applyAlignment="1">
      <alignment vertical="top"/>
    </xf>
    <xf numFmtId="165" fontId="2" fillId="0" borderId="0" xfId="15" applyNumberFormat="1" applyFont="1" applyBorder="1" applyAlignment="1" quotePrefix="1">
      <alignment horizontal="right" vertical="top"/>
    </xf>
    <xf numFmtId="165" fontId="2" fillId="0" borderId="0" xfId="15" applyNumberFormat="1" applyFont="1" applyFill="1" applyBorder="1" applyAlignment="1">
      <alignment vertical="top"/>
    </xf>
    <xf numFmtId="165" fontId="2" fillId="0" borderId="0" xfId="15" applyNumberFormat="1" applyFont="1" applyFill="1" applyBorder="1" applyAlignment="1">
      <alignment horizontal="right" vertical="top"/>
    </xf>
    <xf numFmtId="165" fontId="2" fillId="0" borderId="1" xfId="15" applyNumberFormat="1" applyFont="1" applyFill="1" applyBorder="1" applyAlignment="1">
      <alignment vertical="top"/>
    </xf>
    <xf numFmtId="165" fontId="2" fillId="0" borderId="1" xfId="15" applyNumberFormat="1" applyFont="1" applyFill="1" applyBorder="1" applyAlignment="1" quotePrefix="1">
      <alignment horizontal="right" vertical="top"/>
    </xf>
    <xf numFmtId="165" fontId="1" fillId="0" borderId="0" xfId="15" applyNumberFormat="1" applyFont="1" applyFill="1" applyBorder="1" applyAlignment="1" quotePrefix="1">
      <alignment horizontal="right" vertical="top"/>
    </xf>
    <xf numFmtId="165" fontId="2" fillId="0" borderId="3" xfId="15" applyNumberFormat="1" applyFont="1" applyFill="1" applyBorder="1" applyAlignment="1">
      <alignment vertical="top"/>
    </xf>
    <xf numFmtId="165" fontId="2" fillId="0" borderId="5" xfId="15" applyNumberFormat="1" applyFont="1" applyFill="1" applyBorder="1" applyAlignment="1">
      <alignment vertical="top"/>
    </xf>
    <xf numFmtId="0" fontId="3" fillId="0" borderId="0" xfId="0" applyFont="1" applyAlignment="1">
      <alignment vertical="top"/>
    </xf>
    <xf numFmtId="165" fontId="2" fillId="0" borderId="0" xfId="15" applyNumberFormat="1" applyFont="1" applyFill="1" applyAlignment="1">
      <alignment vertical="top"/>
    </xf>
    <xf numFmtId="0" fontId="2" fillId="0" borderId="0" xfId="0" applyFont="1" applyFill="1" applyAlignment="1">
      <alignment vertical="top"/>
    </xf>
    <xf numFmtId="43" fontId="1" fillId="0" borderId="0" xfId="15" applyFont="1" applyBorder="1" applyAlignment="1">
      <alignment horizontal="right" vertical="top"/>
    </xf>
    <xf numFmtId="0" fontId="2" fillId="0" borderId="0" xfId="0" applyFont="1" applyBorder="1" applyAlignment="1">
      <alignment horizontal="justify" vertical="top"/>
    </xf>
    <xf numFmtId="0" fontId="0" fillId="0" borderId="0" xfId="0" applyAlignment="1">
      <alignment vertical="top" wrapText="1"/>
    </xf>
    <xf numFmtId="0" fontId="2" fillId="0" borderId="0" xfId="0" applyFont="1" applyFill="1" applyAlignment="1">
      <alignment horizontal="justify" vertical="top" wrapText="1"/>
    </xf>
    <xf numFmtId="0" fontId="2" fillId="0" borderId="0" xfId="0" applyFont="1" applyAlignment="1">
      <alignment wrapText="1"/>
    </xf>
    <xf numFmtId="165" fontId="2" fillId="0" borderId="0" xfId="15" applyNumberFormat="1" applyFont="1" applyAlignment="1">
      <alignment horizontal="right" vertical="top"/>
    </xf>
    <xf numFmtId="165" fontId="2" fillId="0" borderId="2" xfId="15" applyNumberFormat="1"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43" fontId="1" fillId="0" borderId="0" xfId="15" applyFont="1" applyAlignment="1">
      <alignment horizontal="center" vertical="top"/>
    </xf>
    <xf numFmtId="165" fontId="2" fillId="0" borderId="1" xfId="15" applyNumberFormat="1" applyFont="1" applyBorder="1" applyAlignment="1">
      <alignment horizontal="right" vertical="top"/>
    </xf>
    <xf numFmtId="165" fontId="2" fillId="0" borderId="3" xfId="15" applyNumberFormat="1" applyFont="1" applyBorder="1" applyAlignment="1">
      <alignment horizontal="right" vertical="top"/>
    </xf>
    <xf numFmtId="165" fontId="2" fillId="0" borderId="5" xfId="15" applyNumberFormat="1" applyFont="1" applyFill="1" applyBorder="1" applyAlignment="1">
      <alignment horizontal="right" vertical="top"/>
    </xf>
    <xf numFmtId="0" fontId="2" fillId="0" borderId="0" xfId="0" applyFont="1" applyAlignment="1">
      <alignment vertical="top" wrapText="1"/>
    </xf>
    <xf numFmtId="0" fontId="1" fillId="0" borderId="0" xfId="0" applyFont="1" applyFill="1" applyBorder="1" applyAlignment="1">
      <alignment vertical="top"/>
    </xf>
    <xf numFmtId="0" fontId="0" fillId="0" borderId="0" xfId="0" applyFill="1" applyAlignment="1">
      <alignment vertical="top" wrapText="1"/>
    </xf>
    <xf numFmtId="0" fontId="2" fillId="0" borderId="0" xfId="0" applyFont="1" applyFill="1" applyAlignment="1">
      <alignment vertical="top" wrapText="1"/>
    </xf>
    <xf numFmtId="43" fontId="2" fillId="0" borderId="0" xfId="0" applyNumberFormat="1" applyFont="1" applyBorder="1" applyAlignment="1">
      <alignment vertical="top"/>
    </xf>
    <xf numFmtId="0" fontId="1" fillId="0" borderId="0" xfId="0" applyFont="1" applyBorder="1" applyAlignment="1">
      <alignment horizontal="right" vertical="top"/>
    </xf>
    <xf numFmtId="43" fontId="2" fillId="0" borderId="0" xfId="15" applyFont="1" applyBorder="1" applyAlignment="1">
      <alignment vertical="top"/>
    </xf>
    <xf numFmtId="41" fontId="2" fillId="0" borderId="0" xfId="0" applyNumberFormat="1" applyFont="1" applyFill="1" applyBorder="1" applyAlignment="1">
      <alignment horizontal="right" vertical="top" wrapText="1"/>
    </xf>
    <xf numFmtId="0" fontId="6" fillId="0" borderId="0" xfId="0" applyFont="1" applyAlignment="1">
      <alignment vertical="top"/>
    </xf>
    <xf numFmtId="41" fontId="2" fillId="0" borderId="0" xfId="0" applyNumberFormat="1" applyFont="1" applyFill="1" applyBorder="1" applyAlignment="1">
      <alignment vertical="top" wrapText="1"/>
    </xf>
    <xf numFmtId="41" fontId="2" fillId="0" borderId="2" xfId="0" applyNumberFormat="1" applyFont="1" applyFill="1" applyBorder="1" applyAlignment="1">
      <alignment vertical="top" wrapText="1"/>
    </xf>
    <xf numFmtId="0" fontId="1" fillId="0" borderId="0" xfId="0" applyFont="1" applyBorder="1" applyAlignment="1" quotePrefix="1">
      <alignment horizontal="right" vertical="top"/>
    </xf>
    <xf numFmtId="0" fontId="1" fillId="0" borderId="0" xfId="0" applyFont="1" applyAlignment="1">
      <alignment/>
    </xf>
    <xf numFmtId="0" fontId="2" fillId="0" borderId="0" xfId="0" applyFont="1" applyAlignment="1">
      <alignment/>
    </xf>
    <xf numFmtId="37" fontId="2" fillId="0" borderId="0" xfId="19" applyFont="1" applyAlignment="1">
      <alignment vertical="center"/>
      <protection/>
    </xf>
    <xf numFmtId="41" fontId="2" fillId="0" borderId="0" xfId="0" applyNumberFormat="1" applyFont="1" applyAlignment="1">
      <alignment horizontal="justify" vertical="top"/>
    </xf>
    <xf numFmtId="0" fontId="6" fillId="0" borderId="0" xfId="0" applyFont="1" applyBorder="1" applyAlignment="1">
      <alignment vertical="top"/>
    </xf>
    <xf numFmtId="0" fontId="1" fillId="0" borderId="0" xfId="0" applyFont="1" applyFill="1" applyAlignment="1">
      <alignment vertical="top"/>
    </xf>
    <xf numFmtId="0" fontId="7" fillId="0" borderId="0" xfId="0" applyFont="1" applyAlignment="1">
      <alignment vertical="top"/>
    </xf>
    <xf numFmtId="0" fontId="2" fillId="0" borderId="0" xfId="0" applyFont="1" applyFill="1" applyBorder="1" applyAlignment="1">
      <alignment vertical="top"/>
    </xf>
    <xf numFmtId="0" fontId="2" fillId="0" borderId="0" xfId="0" applyFont="1" applyFill="1" applyAlignment="1">
      <alignment horizontal="justify" vertical="top"/>
    </xf>
    <xf numFmtId="43" fontId="2" fillId="0" borderId="0" xfId="15" applyFont="1" applyBorder="1" applyAlignment="1">
      <alignment horizontal="right" vertical="top"/>
    </xf>
    <xf numFmtId="43" fontId="1" fillId="0" borderId="0" xfId="15" applyNumberFormat="1" applyFont="1" applyAlignment="1" quotePrefix="1">
      <alignment horizontal="right" vertical="top"/>
    </xf>
    <xf numFmtId="44" fontId="1" fillId="0" borderId="0" xfId="0" applyNumberFormat="1" applyFont="1" applyAlignment="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41" fontId="2" fillId="0" borderId="5" xfId="0" applyNumberFormat="1" applyFont="1" applyFill="1" applyBorder="1" applyAlignment="1">
      <alignment horizontal="right" vertical="top"/>
    </xf>
    <xf numFmtId="165" fontId="1" fillId="0" borderId="0" xfId="15" applyNumberFormat="1" applyFont="1" applyAlignment="1">
      <alignment horizontal="right" vertical="top"/>
    </xf>
    <xf numFmtId="41" fontId="2" fillId="0" borderId="0" xfId="0" applyNumberFormat="1" applyFont="1" applyFill="1" applyAlignment="1">
      <alignment horizontal="right" vertical="top"/>
    </xf>
    <xf numFmtId="165" fontId="2" fillId="0" borderId="3" xfId="15" applyNumberFormat="1" applyFont="1" applyFill="1" applyBorder="1" applyAlignment="1">
      <alignment horizontal="right" vertical="top"/>
    </xf>
    <xf numFmtId="165" fontId="2" fillId="0" borderId="2" xfId="15" applyNumberFormat="1" applyFont="1" applyFill="1" applyBorder="1" applyAlignment="1">
      <alignment vertical="top"/>
    </xf>
    <xf numFmtId="165" fontId="1" fillId="0" borderId="0" xfId="15" applyNumberFormat="1" applyFont="1" applyFill="1" applyBorder="1" applyAlignment="1">
      <alignment horizontal="right" vertical="top"/>
    </xf>
    <xf numFmtId="165" fontId="1" fillId="0" borderId="1" xfId="15" applyNumberFormat="1" applyFont="1" applyBorder="1" applyAlignment="1">
      <alignment horizontal="right" vertical="top"/>
    </xf>
    <xf numFmtId="165" fontId="2" fillId="0" borderId="0" xfId="15" applyNumberFormat="1" applyFont="1" applyAlignment="1">
      <alignment horizontal="justify" vertical="top"/>
    </xf>
    <xf numFmtId="165" fontId="1" fillId="0" borderId="0" xfId="15" applyNumberFormat="1" applyFont="1" applyFill="1" applyAlignment="1" quotePrefix="1">
      <alignment horizontal="right" vertical="top"/>
    </xf>
    <xf numFmtId="165" fontId="1" fillId="0" borderId="1" xfId="15" applyNumberFormat="1" applyFont="1" applyBorder="1" applyAlignment="1" quotePrefix="1">
      <alignment horizontal="right" vertical="top"/>
    </xf>
    <xf numFmtId="43" fontId="2" fillId="0" borderId="5" xfId="15" applyFont="1" applyBorder="1" applyAlignment="1">
      <alignment horizontal="right" vertical="top"/>
    </xf>
    <xf numFmtId="165" fontId="2" fillId="0" borderId="2" xfId="15" applyNumberFormat="1" applyFont="1" applyFill="1" applyBorder="1" applyAlignment="1">
      <alignment vertical="top" wrapText="1"/>
    </xf>
    <xf numFmtId="41" fontId="2" fillId="0" borderId="0" xfId="0" applyNumberFormat="1" applyFont="1" applyAlignment="1">
      <alignment vertical="top"/>
    </xf>
    <xf numFmtId="41" fontId="2" fillId="0" borderId="0" xfId="0" applyNumberFormat="1" applyFont="1" applyFill="1" applyAlignment="1">
      <alignment vertical="top"/>
    </xf>
    <xf numFmtId="41" fontId="2" fillId="0" borderId="2" xfId="0" applyNumberFormat="1" applyFont="1" applyFill="1" applyBorder="1" applyAlignment="1">
      <alignment vertical="top"/>
    </xf>
    <xf numFmtId="0" fontId="2" fillId="0" borderId="0" xfId="0" applyFont="1" applyBorder="1" applyAlignment="1" quotePrefix="1">
      <alignment vertical="top"/>
    </xf>
    <xf numFmtId="165" fontId="2" fillId="0" borderId="2" xfId="15" applyNumberFormat="1" applyFont="1" applyBorder="1" applyAlignment="1">
      <alignment horizontal="justify" vertical="top"/>
    </xf>
    <xf numFmtId="0" fontId="1" fillId="0" borderId="0" xfId="0" applyFont="1" applyAlignment="1">
      <alignment horizontal="center" vertical="top"/>
    </xf>
    <xf numFmtId="0" fontId="2" fillId="0" borderId="0" xfId="0" applyFont="1" applyAlignment="1">
      <alignment horizontal="justify" vertical="top"/>
    </xf>
    <xf numFmtId="43" fontId="1" fillId="0" borderId="0" xfId="15" applyFont="1" applyAlignment="1">
      <alignment horizontal="center" vertical="top"/>
    </xf>
    <xf numFmtId="0" fontId="2" fillId="0" borderId="0" xfId="0" applyFont="1" applyFill="1" applyAlignment="1">
      <alignment vertical="top" wrapText="1"/>
    </xf>
    <xf numFmtId="49" fontId="2" fillId="0" borderId="0" xfId="0" applyNumberFormat="1" applyFont="1" applyFill="1" applyAlignment="1">
      <alignment horizontal="left" vertical="top"/>
    </xf>
    <xf numFmtId="0" fontId="2" fillId="0" borderId="0" xfId="0" applyFont="1" applyBorder="1" applyAlignment="1">
      <alignment horizontal="justify" vertical="top"/>
    </xf>
    <xf numFmtId="0" fontId="2" fillId="0" borderId="0" xfId="0" applyFont="1" applyBorder="1" applyAlignment="1">
      <alignment vertical="top" wrapText="1"/>
    </xf>
    <xf numFmtId="0" fontId="2" fillId="0" borderId="0" xfId="0" applyFont="1" applyAlignment="1">
      <alignment wrapText="1"/>
    </xf>
    <xf numFmtId="0" fontId="7" fillId="0" borderId="0" xfId="0" applyFont="1" applyAlignment="1">
      <alignment horizontal="center" vertical="top"/>
    </xf>
    <xf numFmtId="0" fontId="2" fillId="0" borderId="0" xfId="0" applyFont="1" applyFill="1" applyAlignment="1">
      <alignment horizontal="justify" vertical="top"/>
    </xf>
    <xf numFmtId="0" fontId="1" fillId="0" borderId="0" xfId="0" applyFont="1" applyBorder="1" applyAlignment="1">
      <alignment horizontal="justify" vertical="top"/>
    </xf>
    <xf numFmtId="0" fontId="2"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Alignment="1">
      <alignment vertical="top" wrapText="1"/>
    </xf>
  </cellXfs>
  <cellStyles count="7">
    <cellStyle name="Normal" xfId="0"/>
    <cellStyle name="Comma" xfId="15"/>
    <cellStyle name="Comma [0]" xfId="16"/>
    <cellStyle name="Currency" xfId="17"/>
    <cellStyle name="Currency [0]" xfId="18"/>
    <cellStyle name="Normal_NOTES - Dec 9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723900</xdr:colOff>
      <xdr:row>3</xdr:row>
      <xdr:rowOff>28575</xdr:rowOff>
    </xdr:to>
    <xdr:pic>
      <xdr:nvPicPr>
        <xdr:cNvPr id="1" name="Picture 5"/>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742950</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twoCellAnchor editAs="oneCell">
    <xdr:from>
      <xdr:col>0</xdr:col>
      <xdr:colOff>0</xdr:colOff>
      <xdr:row>57</xdr:row>
      <xdr:rowOff>0</xdr:rowOff>
    </xdr:from>
    <xdr:to>
      <xdr:col>1</xdr:col>
      <xdr:colOff>742950</xdr:colOff>
      <xdr:row>59</xdr:row>
      <xdr:rowOff>28575</xdr:rowOff>
    </xdr:to>
    <xdr:pic>
      <xdr:nvPicPr>
        <xdr:cNvPr id="2" name="Picture 3"/>
        <xdr:cNvPicPr preferRelativeResize="1">
          <a:picLocks noChangeAspect="1"/>
        </xdr:cNvPicPr>
      </xdr:nvPicPr>
      <xdr:blipFill>
        <a:blip r:embed="rId1"/>
        <a:stretch>
          <a:fillRect/>
        </a:stretch>
      </xdr:blipFill>
      <xdr:spPr>
        <a:xfrm>
          <a:off x="0" y="9296400"/>
          <a:ext cx="10001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742950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742950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58</xdr:row>
      <xdr:rowOff>152400</xdr:rowOff>
    </xdr:from>
    <xdr:to>
      <xdr:col>1</xdr:col>
      <xdr:colOff>742950</xdr:colOff>
      <xdr:row>61</xdr:row>
      <xdr:rowOff>19050</xdr:rowOff>
    </xdr:to>
    <xdr:pic>
      <xdr:nvPicPr>
        <xdr:cNvPr id="2" name="Picture 2"/>
        <xdr:cNvPicPr preferRelativeResize="1">
          <a:picLocks noChangeAspect="1"/>
        </xdr:cNvPicPr>
      </xdr:nvPicPr>
      <xdr:blipFill>
        <a:blip r:embed="rId1"/>
        <a:stretch>
          <a:fillRect/>
        </a:stretch>
      </xdr:blipFill>
      <xdr:spPr>
        <a:xfrm>
          <a:off x="0" y="9553575"/>
          <a:ext cx="100012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3</xdr:col>
      <xdr:colOff>180975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H52"/>
  <sheetViews>
    <sheetView tabSelected="1" view="pageBreakPreview" zoomScaleSheetLayoutView="100" workbookViewId="0" topLeftCell="A1">
      <selection activeCell="A48" sqref="A48:H49"/>
    </sheetView>
  </sheetViews>
  <sheetFormatPr defaultColWidth="9.140625" defaultRowHeight="12.75"/>
  <cols>
    <col min="1" max="1" width="4.140625" style="2" customWidth="1"/>
    <col min="2" max="2" width="24.421875" style="2" customWidth="1"/>
    <col min="3" max="3" width="6.140625" style="2" customWidth="1"/>
    <col min="4" max="5" width="12.7109375" style="2" customWidth="1"/>
    <col min="6" max="6" width="2.140625" style="2" customWidth="1"/>
    <col min="7" max="8" width="12.7109375" style="2" customWidth="1"/>
    <col min="9" max="16384" width="9.140625" style="2" customWidth="1"/>
  </cols>
  <sheetData>
    <row r="2" ht="12.75"/>
    <row r="3" ht="12.75"/>
    <row r="4" ht="12.75"/>
    <row r="5" ht="15.75">
      <c r="A5" s="31" t="s">
        <v>216</v>
      </c>
    </row>
    <row r="6" ht="12.75">
      <c r="A6" s="1"/>
    </row>
    <row r="7" ht="12.75">
      <c r="A7" s="1" t="s">
        <v>48</v>
      </c>
    </row>
    <row r="8" ht="12.75">
      <c r="A8" s="1" t="s">
        <v>141</v>
      </c>
    </row>
    <row r="9" ht="12.75">
      <c r="A9" s="2" t="s">
        <v>12</v>
      </c>
    </row>
    <row r="12" spans="4:8" ht="12.75">
      <c r="D12" s="91" t="s">
        <v>0</v>
      </c>
      <c r="E12" s="91"/>
      <c r="G12" s="91" t="s">
        <v>1</v>
      </c>
      <c r="H12" s="91"/>
    </row>
    <row r="13" spans="4:8" ht="12.75">
      <c r="D13" s="3"/>
      <c r="E13" s="4" t="s">
        <v>5</v>
      </c>
      <c r="F13" s="3"/>
      <c r="G13" s="3"/>
      <c r="H13" s="4" t="s">
        <v>5</v>
      </c>
    </row>
    <row r="14" spans="4:8" ht="12.75">
      <c r="D14" s="4" t="s">
        <v>2</v>
      </c>
      <c r="E14" s="4" t="s">
        <v>3</v>
      </c>
      <c r="F14" s="3"/>
      <c r="G14" s="4" t="s">
        <v>2</v>
      </c>
      <c r="H14" s="4" t="s">
        <v>3</v>
      </c>
    </row>
    <row r="15" spans="4:8" ht="12.75">
      <c r="D15" s="4" t="s">
        <v>3</v>
      </c>
      <c r="E15" s="4" t="s">
        <v>6</v>
      </c>
      <c r="F15" s="3"/>
      <c r="G15" s="4" t="s">
        <v>3</v>
      </c>
      <c r="H15" s="4" t="s">
        <v>6</v>
      </c>
    </row>
    <row r="16" spans="4:8" ht="12.75">
      <c r="D16" s="4" t="s">
        <v>4</v>
      </c>
      <c r="E16" s="4" t="s">
        <v>4</v>
      </c>
      <c r="F16" s="3"/>
      <c r="G16" s="4" t="s">
        <v>7</v>
      </c>
      <c r="H16" s="4" t="s">
        <v>8</v>
      </c>
    </row>
    <row r="17" spans="4:8" ht="12.75">
      <c r="D17" s="4"/>
      <c r="E17" s="4"/>
      <c r="F17" s="3"/>
      <c r="G17" s="4"/>
      <c r="H17" s="4"/>
    </row>
    <row r="18" spans="4:8" ht="12.75">
      <c r="D18" s="5" t="s">
        <v>142</v>
      </c>
      <c r="E18" s="5" t="s">
        <v>147</v>
      </c>
      <c r="F18" s="3"/>
      <c r="G18" s="5" t="s">
        <v>142</v>
      </c>
      <c r="H18" s="5" t="s">
        <v>147</v>
      </c>
    </row>
    <row r="19" spans="3:8" ht="12.75">
      <c r="C19" s="1" t="s">
        <v>21</v>
      </c>
      <c r="D19" s="5" t="s">
        <v>9</v>
      </c>
      <c r="E19" s="5" t="s">
        <v>9</v>
      </c>
      <c r="G19" s="5" t="s">
        <v>9</v>
      </c>
      <c r="H19" s="5" t="s">
        <v>9</v>
      </c>
    </row>
    <row r="21" spans="1:8" ht="12.75">
      <c r="A21" s="2" t="s">
        <v>10</v>
      </c>
      <c r="D21" s="10">
        <v>13129</v>
      </c>
      <c r="E21" s="39" t="s">
        <v>148</v>
      </c>
      <c r="G21" s="10">
        <f>D21</f>
        <v>13129</v>
      </c>
      <c r="H21" s="39" t="s">
        <v>148</v>
      </c>
    </row>
    <row r="22" spans="4:8" ht="12.75">
      <c r="D22" s="32"/>
      <c r="E22" s="32"/>
      <c r="F22" s="33"/>
      <c r="G22" s="32"/>
      <c r="H22" s="32"/>
    </row>
    <row r="23" spans="1:8" ht="12.75">
      <c r="A23" s="2" t="s">
        <v>149</v>
      </c>
      <c r="D23" s="32">
        <v>-8374</v>
      </c>
      <c r="E23" s="39" t="s">
        <v>148</v>
      </c>
      <c r="F23" s="33"/>
      <c r="G23" s="10">
        <f>D23</f>
        <v>-8374</v>
      </c>
      <c r="H23" s="39" t="s">
        <v>148</v>
      </c>
    </row>
    <row r="24" spans="4:8" ht="12.75">
      <c r="D24" s="26"/>
      <c r="E24" s="26"/>
      <c r="F24" s="33"/>
      <c r="G24" s="26"/>
      <c r="H24" s="26"/>
    </row>
    <row r="25" spans="1:8" ht="12.75">
      <c r="A25" s="2" t="s">
        <v>13</v>
      </c>
      <c r="D25" s="32">
        <f>SUM(D21:D24)</f>
        <v>4755</v>
      </c>
      <c r="E25" s="39" t="s">
        <v>148</v>
      </c>
      <c r="F25" s="33"/>
      <c r="G25" s="32">
        <f>SUM(G21:G24)</f>
        <v>4755</v>
      </c>
      <c r="H25" s="39" t="s">
        <v>148</v>
      </c>
    </row>
    <row r="26" spans="4:8" ht="12.75">
      <c r="D26" s="32"/>
      <c r="E26" s="32"/>
      <c r="F26" s="33"/>
      <c r="G26" s="32"/>
      <c r="H26" s="32"/>
    </row>
    <row r="27" spans="1:8" ht="12.75">
      <c r="A27" s="2" t="s">
        <v>14</v>
      </c>
      <c r="D27" s="32">
        <v>33</v>
      </c>
      <c r="E27" s="39" t="s">
        <v>148</v>
      </c>
      <c r="F27" s="33"/>
      <c r="G27" s="10">
        <f>D27</f>
        <v>33</v>
      </c>
      <c r="H27" s="39" t="s">
        <v>148</v>
      </c>
    </row>
    <row r="28" spans="4:8" ht="12.75">
      <c r="D28" s="32"/>
      <c r="E28" s="32"/>
      <c r="F28" s="33"/>
      <c r="G28" s="32"/>
      <c r="H28" s="32"/>
    </row>
    <row r="29" spans="1:8" ht="12.75">
      <c r="A29" s="2" t="s">
        <v>150</v>
      </c>
      <c r="D29" s="32">
        <v>-188</v>
      </c>
      <c r="E29" s="39" t="s">
        <v>148</v>
      </c>
      <c r="F29" s="33"/>
      <c r="G29" s="10">
        <f>D29</f>
        <v>-188</v>
      </c>
      <c r="H29" s="39" t="s">
        <v>148</v>
      </c>
    </row>
    <row r="30" spans="4:8" ht="12.75">
      <c r="D30" s="32"/>
      <c r="E30" s="32"/>
      <c r="F30" s="33"/>
      <c r="G30" s="32"/>
      <c r="H30" s="32"/>
    </row>
    <row r="31" spans="1:8" ht="12.75">
      <c r="A31" s="2" t="s">
        <v>15</v>
      </c>
      <c r="D31" s="32">
        <v>-979</v>
      </c>
      <c r="E31" s="39" t="s">
        <v>148</v>
      </c>
      <c r="F31" s="33"/>
      <c r="G31" s="10">
        <f>D31</f>
        <v>-979</v>
      </c>
      <c r="H31" s="39" t="s">
        <v>148</v>
      </c>
    </row>
    <row r="32" spans="4:8" ht="12.75">
      <c r="D32" s="32"/>
      <c r="E32" s="32"/>
      <c r="F32" s="33"/>
      <c r="G32" s="32"/>
      <c r="H32" s="32"/>
    </row>
    <row r="33" spans="1:8" ht="12.75">
      <c r="A33" s="2" t="s">
        <v>151</v>
      </c>
      <c r="D33" s="32">
        <v>-50</v>
      </c>
      <c r="E33" s="39" t="s">
        <v>148</v>
      </c>
      <c r="F33" s="33"/>
      <c r="G33" s="10">
        <f>D33</f>
        <v>-50</v>
      </c>
      <c r="H33" s="39" t="s">
        <v>148</v>
      </c>
    </row>
    <row r="34" spans="4:8" ht="12.75">
      <c r="D34" s="24"/>
      <c r="E34" s="24"/>
      <c r="F34" s="67"/>
      <c r="G34" s="24"/>
      <c r="H34" s="24"/>
    </row>
    <row r="35" spans="1:8" ht="12.75">
      <c r="A35" s="2" t="s">
        <v>17</v>
      </c>
      <c r="D35" s="10">
        <v>-153</v>
      </c>
      <c r="E35" s="39" t="s">
        <v>148</v>
      </c>
      <c r="G35" s="10">
        <f>D35</f>
        <v>-153</v>
      </c>
      <c r="H35" s="39" t="s">
        <v>148</v>
      </c>
    </row>
    <row r="36" spans="4:8" ht="12.75">
      <c r="D36" s="11"/>
      <c r="E36" s="11"/>
      <c r="G36" s="11"/>
      <c r="H36" s="11"/>
    </row>
    <row r="37" spans="1:8" ht="12.75" customHeight="1">
      <c r="A37" s="1" t="s">
        <v>18</v>
      </c>
      <c r="D37" s="10">
        <f>SUM(D25:D36)</f>
        <v>3418</v>
      </c>
      <c r="E37" s="39" t="s">
        <v>148</v>
      </c>
      <c r="G37" s="10">
        <f>SUM(G25:G36)</f>
        <v>3418</v>
      </c>
      <c r="H37" s="39" t="s">
        <v>148</v>
      </c>
    </row>
    <row r="38" spans="4:8" ht="12.75">
      <c r="D38" s="10"/>
      <c r="E38" s="10"/>
      <c r="G38" s="10"/>
      <c r="H38" s="10"/>
    </row>
    <row r="39" spans="1:8" ht="12.75">
      <c r="A39" s="2" t="s">
        <v>19</v>
      </c>
      <c r="C39" s="2" t="s">
        <v>22</v>
      </c>
      <c r="D39" s="10">
        <v>-482</v>
      </c>
      <c r="E39" s="39" t="s">
        <v>148</v>
      </c>
      <c r="G39" s="10">
        <f>D39</f>
        <v>-482</v>
      </c>
      <c r="H39" s="39" t="s">
        <v>148</v>
      </c>
    </row>
    <row r="40" spans="4:8" ht="12.75" customHeight="1">
      <c r="D40" s="11"/>
      <c r="E40" s="11"/>
      <c r="G40" s="11"/>
      <c r="H40" s="11"/>
    </row>
    <row r="41" spans="1:8" ht="13.5" thickBot="1">
      <c r="A41" s="1" t="s">
        <v>20</v>
      </c>
      <c r="D41" s="12">
        <f>SUM(D37:D40)</f>
        <v>2936</v>
      </c>
      <c r="E41" s="40" t="s">
        <v>148</v>
      </c>
      <c r="G41" s="12">
        <f>SUM(G37:G40)</f>
        <v>2936</v>
      </c>
      <c r="H41" s="40" t="s">
        <v>148</v>
      </c>
    </row>
    <row r="42" spans="4:8" ht="12.75">
      <c r="D42" s="10"/>
      <c r="E42" s="9"/>
      <c r="H42" s="9"/>
    </row>
    <row r="43" spans="1:8" ht="12.75">
      <c r="A43" s="1" t="s">
        <v>217</v>
      </c>
      <c r="D43" s="10"/>
      <c r="E43" s="9"/>
      <c r="H43" s="9"/>
    </row>
    <row r="44" spans="1:8" ht="12.75">
      <c r="A44" s="2" t="s">
        <v>218</v>
      </c>
      <c r="C44" s="2" t="s">
        <v>23</v>
      </c>
      <c r="D44" s="54">
        <f>Notes!I310</f>
        <v>0.9657894101454335</v>
      </c>
      <c r="E44" s="69" t="s">
        <v>148</v>
      </c>
      <c r="G44" s="54">
        <f>Notes!I310</f>
        <v>0.9657894101454335</v>
      </c>
      <c r="H44" s="69" t="s">
        <v>148</v>
      </c>
    </row>
    <row r="45" spans="1:8" ht="13.5" thickBot="1">
      <c r="A45" s="2" t="s">
        <v>219</v>
      </c>
      <c r="D45" s="84" t="s">
        <v>148</v>
      </c>
      <c r="E45" s="84" t="s">
        <v>148</v>
      </c>
      <c r="G45" s="84" t="s">
        <v>148</v>
      </c>
      <c r="H45" s="84" t="s">
        <v>148</v>
      </c>
    </row>
    <row r="46" ht="12.75">
      <c r="D46" s="10"/>
    </row>
    <row r="47" spans="1:4" ht="12.75">
      <c r="A47" s="1" t="s">
        <v>24</v>
      </c>
      <c r="D47" s="10"/>
    </row>
    <row r="48" spans="1:8" ht="12.75">
      <c r="A48" s="92" t="s">
        <v>268</v>
      </c>
      <c r="B48" s="92"/>
      <c r="C48" s="92"/>
      <c r="D48" s="92"/>
      <c r="E48" s="92"/>
      <c r="F48" s="92"/>
      <c r="G48" s="92"/>
      <c r="H48" s="92"/>
    </row>
    <row r="49" spans="1:8" ht="25.5" customHeight="1">
      <c r="A49" s="92"/>
      <c r="B49" s="92"/>
      <c r="C49" s="92"/>
      <c r="D49" s="92"/>
      <c r="E49" s="92"/>
      <c r="F49" s="92"/>
      <c r="G49" s="92"/>
      <c r="H49" s="92"/>
    </row>
    <row r="51" spans="1:8" ht="63" customHeight="1">
      <c r="A51" s="8" t="s">
        <v>269</v>
      </c>
      <c r="B51" s="92" t="s">
        <v>270</v>
      </c>
      <c r="C51" s="92"/>
      <c r="D51" s="92"/>
      <c r="E51" s="92"/>
      <c r="F51" s="92"/>
      <c r="G51" s="92"/>
      <c r="H51" s="92"/>
    </row>
    <row r="52" spans="1:8" ht="12.75" customHeight="1">
      <c r="A52" s="8"/>
      <c r="B52" s="8"/>
      <c r="C52" s="8"/>
      <c r="D52" s="8"/>
      <c r="E52" s="8"/>
      <c r="F52" s="8"/>
      <c r="G52" s="8"/>
      <c r="H52" s="8"/>
    </row>
  </sheetData>
  <mergeCells count="4">
    <mergeCell ref="D12:E12"/>
    <mergeCell ref="G12:H12"/>
    <mergeCell ref="A48:H49"/>
    <mergeCell ref="B51:H51"/>
  </mergeCells>
  <printOptions/>
  <pageMargins left="0.75" right="0.75" top="1" bottom="0.63" header="0.5" footer="0.5"/>
  <pageSetup firstPageNumber="1" useFirstPageNumber="1" horizontalDpi="300" verticalDpi="300" orientation="portrait" paperSize="9"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72"/>
  <sheetViews>
    <sheetView view="pageBreakPreview" zoomScaleSheetLayoutView="100" workbookViewId="0" topLeftCell="A58">
      <selection activeCell="B54" sqref="B54"/>
    </sheetView>
  </sheetViews>
  <sheetFormatPr defaultColWidth="9.140625" defaultRowHeight="12.75"/>
  <cols>
    <col min="1" max="1" width="3.8515625" style="2" customWidth="1"/>
    <col min="2" max="2" width="44.7109375" style="2" customWidth="1"/>
    <col min="3" max="3" width="6.140625" style="2" customWidth="1"/>
    <col min="4" max="4" width="4.140625" style="2" customWidth="1"/>
    <col min="5" max="5" width="12.7109375" style="2" customWidth="1"/>
    <col min="6" max="6" width="3.28125" style="2" customWidth="1"/>
    <col min="7" max="7" width="12.7109375" style="2" customWidth="1"/>
    <col min="8" max="16384" width="9.140625" style="2" customWidth="1"/>
  </cols>
  <sheetData>
    <row r="2" ht="12.75"/>
    <row r="3" ht="12.75"/>
    <row r="4" ht="12.75"/>
    <row r="5" spans="1:3" ht="15.75">
      <c r="A5" s="31" t="str">
        <f>'IS'!A5</f>
        <v>JADI IMAGING HOLDINGS BERHAD (526319 - P)</v>
      </c>
      <c r="B5" s="31"/>
      <c r="C5" s="1"/>
    </row>
    <row r="7" spans="1:3" ht="12.75">
      <c r="A7" s="1" t="s">
        <v>49</v>
      </c>
      <c r="C7" s="1"/>
    </row>
    <row r="8" spans="1:3" ht="12.75">
      <c r="A8" s="1" t="str">
        <f>'IS'!A8</f>
        <v>For The First Quarter Ended 31 March 2006</v>
      </c>
      <c r="C8" s="1"/>
    </row>
    <row r="9" spans="1:3" ht="12.75">
      <c r="A9" s="2" t="s">
        <v>12</v>
      </c>
      <c r="C9" s="1"/>
    </row>
    <row r="10" spans="3:5" ht="12.75">
      <c r="C10" s="1"/>
      <c r="E10" s="71" t="s">
        <v>182</v>
      </c>
    </row>
    <row r="11" spans="1:7" ht="12.75">
      <c r="A11" s="1"/>
      <c r="C11" s="1"/>
      <c r="E11" s="71" t="s">
        <v>220</v>
      </c>
      <c r="G11" s="72" t="s">
        <v>152</v>
      </c>
    </row>
    <row r="12" spans="4:7" ht="12.75">
      <c r="D12" s="3"/>
      <c r="E12" s="70" t="s">
        <v>145</v>
      </c>
      <c r="F12" s="5"/>
      <c r="G12" s="70" t="s">
        <v>144</v>
      </c>
    </row>
    <row r="13" spans="3:7" ht="12.75">
      <c r="C13" s="1"/>
      <c r="E13" s="5" t="s">
        <v>9</v>
      </c>
      <c r="F13" s="5"/>
      <c r="G13" s="70" t="s">
        <v>9</v>
      </c>
    </row>
    <row r="14" ht="12.75">
      <c r="G14" s="72" t="s">
        <v>262</v>
      </c>
    </row>
    <row r="15" spans="1:7" ht="12.75">
      <c r="A15" s="1" t="s">
        <v>25</v>
      </c>
      <c r="E15" s="15"/>
      <c r="F15" s="15"/>
      <c r="G15" s="16"/>
    </row>
    <row r="16" spans="1:7" ht="12.75">
      <c r="A16" s="2" t="s">
        <v>26</v>
      </c>
      <c r="E16" s="15">
        <v>24443</v>
      </c>
      <c r="F16" s="15"/>
      <c r="G16" s="15">
        <v>24422</v>
      </c>
    </row>
    <row r="17" spans="1:7" ht="12.75">
      <c r="A17" s="2" t="s">
        <v>261</v>
      </c>
      <c r="E17" s="15">
        <f>169-E18</f>
        <v>119</v>
      </c>
      <c r="F17" s="15"/>
      <c r="G17" s="15">
        <f>170-G18</f>
        <v>120</v>
      </c>
    </row>
    <row r="18" spans="1:7" ht="12.75">
      <c r="A18" s="2" t="s">
        <v>264</v>
      </c>
      <c r="E18" s="15">
        <v>50</v>
      </c>
      <c r="G18" s="15">
        <v>50</v>
      </c>
    </row>
    <row r="19" spans="1:7" ht="12.75">
      <c r="A19" s="6"/>
      <c r="E19" s="15"/>
      <c r="F19" s="15"/>
      <c r="G19" s="15"/>
    </row>
    <row r="20" spans="1:7" ht="12.75">
      <c r="A20" s="1" t="s">
        <v>27</v>
      </c>
      <c r="E20" s="15"/>
      <c r="F20" s="15"/>
      <c r="G20" s="15"/>
    </row>
    <row r="21" spans="1:7" ht="12.75">
      <c r="A21" s="2" t="s">
        <v>153</v>
      </c>
      <c r="E21" s="15">
        <v>7175</v>
      </c>
      <c r="F21" s="15"/>
      <c r="G21" s="15">
        <v>8588</v>
      </c>
    </row>
    <row r="22" spans="1:7" ht="12.75">
      <c r="A22" s="2" t="s">
        <v>28</v>
      </c>
      <c r="E22" s="15">
        <v>4942</v>
      </c>
      <c r="F22" s="15"/>
      <c r="G22" s="15">
        <v>3344</v>
      </c>
    </row>
    <row r="23" spans="1:7" ht="12.75">
      <c r="A23" s="2" t="s">
        <v>154</v>
      </c>
      <c r="D23" s="5"/>
      <c r="E23" s="23">
        <v>10051</v>
      </c>
      <c r="F23" s="17"/>
      <c r="G23" s="23">
        <v>3249</v>
      </c>
    </row>
    <row r="24" spans="1:7" ht="12.75">
      <c r="A24" s="2" t="s">
        <v>29</v>
      </c>
      <c r="E24" s="15">
        <v>10759</v>
      </c>
      <c r="F24" s="15"/>
      <c r="G24" s="15">
        <v>2698</v>
      </c>
    </row>
    <row r="25" spans="5:7" ht="12.75">
      <c r="E25" s="18">
        <f>SUM(E21:E24)</f>
        <v>32927</v>
      </c>
      <c r="F25" s="15"/>
      <c r="G25" s="18">
        <f>SUM(G21:G24)</f>
        <v>17879</v>
      </c>
    </row>
    <row r="26" spans="5:7" ht="12.75">
      <c r="E26" s="15"/>
      <c r="F26" s="15"/>
      <c r="G26" s="15"/>
    </row>
    <row r="27" spans="1:7" ht="12.75">
      <c r="A27" s="1" t="s">
        <v>30</v>
      </c>
      <c r="E27" s="15"/>
      <c r="F27" s="15"/>
      <c r="G27" s="15"/>
    </row>
    <row r="28" spans="1:7" ht="12.75">
      <c r="A28" s="2" t="s">
        <v>31</v>
      </c>
      <c r="E28" s="15">
        <v>3801</v>
      </c>
      <c r="F28" s="15"/>
      <c r="G28" s="15">
        <v>3952</v>
      </c>
    </row>
    <row r="29" spans="1:7" ht="12.75">
      <c r="A29" s="2" t="s">
        <v>32</v>
      </c>
      <c r="E29" s="15">
        <v>702</v>
      </c>
      <c r="F29" s="15"/>
      <c r="G29" s="15">
        <v>729</v>
      </c>
    </row>
    <row r="30" spans="1:7" ht="12.75">
      <c r="A30" s="2" t="s">
        <v>155</v>
      </c>
      <c r="E30" s="24">
        <v>3949</v>
      </c>
      <c r="F30" s="15"/>
      <c r="G30" s="24">
        <v>3901</v>
      </c>
    </row>
    <row r="31" spans="1:7" ht="12.75">
      <c r="A31" s="2" t="s">
        <v>156</v>
      </c>
      <c r="E31" s="24">
        <v>1024</v>
      </c>
      <c r="F31" s="15"/>
      <c r="G31" s="24">
        <v>1406</v>
      </c>
    </row>
    <row r="32" spans="1:7" ht="12.75">
      <c r="A32" s="2" t="s">
        <v>157</v>
      </c>
      <c r="E32" s="24">
        <v>0</v>
      </c>
      <c r="F32" s="15"/>
      <c r="G32" s="24">
        <v>1428</v>
      </c>
    </row>
    <row r="33" spans="1:7" ht="12.75">
      <c r="A33" s="2" t="s">
        <v>158</v>
      </c>
      <c r="E33" s="24">
        <v>121</v>
      </c>
      <c r="F33" s="15"/>
      <c r="G33" s="24">
        <v>728</v>
      </c>
    </row>
    <row r="34" spans="1:7" ht="12.75">
      <c r="A34" s="2" t="s">
        <v>33</v>
      </c>
      <c r="E34" s="15">
        <v>261</v>
      </c>
      <c r="F34" s="15"/>
      <c r="G34" s="15">
        <v>36</v>
      </c>
    </row>
    <row r="35" spans="5:7" ht="12.75">
      <c r="E35" s="18">
        <f>SUM(E28:E34)</f>
        <v>9858</v>
      </c>
      <c r="F35" s="15"/>
      <c r="G35" s="18">
        <f>SUM(G28:G34)</f>
        <v>12180</v>
      </c>
    </row>
    <row r="36" spans="5:7" ht="12.75">
      <c r="E36" s="15"/>
      <c r="F36" s="15"/>
      <c r="G36" s="15"/>
    </row>
    <row r="37" spans="1:7" ht="12.75">
      <c r="A37" s="1" t="s">
        <v>41</v>
      </c>
      <c r="E37" s="15">
        <f>E25-E35</f>
        <v>23069</v>
      </c>
      <c r="F37" s="15"/>
      <c r="G37" s="15">
        <f>G25-G35</f>
        <v>5699</v>
      </c>
    </row>
    <row r="38" spans="1:7" ht="13.5" thickBot="1">
      <c r="A38" s="1"/>
      <c r="E38" s="12">
        <f>E37+E16+E17+E18</f>
        <v>47681</v>
      </c>
      <c r="F38" s="15"/>
      <c r="G38" s="12">
        <f>G37+G16+G17+G18</f>
        <v>30291</v>
      </c>
    </row>
    <row r="39" spans="5:7" ht="12.75">
      <c r="E39" s="15"/>
      <c r="F39" s="15"/>
      <c r="G39" s="15"/>
    </row>
    <row r="40" spans="1:7" ht="12.75">
      <c r="A40" s="1" t="s">
        <v>34</v>
      </c>
      <c r="E40" s="15"/>
      <c r="F40" s="15"/>
      <c r="G40" s="15"/>
    </row>
    <row r="41" spans="1:7" ht="12.75">
      <c r="A41" s="2" t="s">
        <v>35</v>
      </c>
      <c r="E41" s="15">
        <v>30400</v>
      </c>
      <c r="F41" s="15"/>
      <c r="G41" s="15">
        <v>7000</v>
      </c>
    </row>
    <row r="42" spans="1:7" ht="12.75">
      <c r="A42" s="2" t="s">
        <v>159</v>
      </c>
      <c r="E42" s="15">
        <v>1075</v>
      </c>
      <c r="F42" s="15"/>
      <c r="G42" s="15">
        <v>1075</v>
      </c>
    </row>
    <row r="43" spans="1:7" ht="12.75">
      <c r="A43" s="2" t="s">
        <v>160</v>
      </c>
      <c r="E43" s="15">
        <v>-32</v>
      </c>
      <c r="F43" s="15"/>
      <c r="G43" s="15">
        <v>4</v>
      </c>
    </row>
    <row r="44" spans="1:7" ht="12.75">
      <c r="A44" s="2" t="s">
        <v>36</v>
      </c>
      <c r="E44" s="15">
        <v>11528</v>
      </c>
      <c r="F44" s="15"/>
      <c r="G44" s="15">
        <v>16292</v>
      </c>
    </row>
    <row r="45" spans="1:7" ht="12.75">
      <c r="A45" s="2" t="s">
        <v>37</v>
      </c>
      <c r="E45" s="19">
        <f>SUM(E41:E44)</f>
        <v>42971</v>
      </c>
      <c r="F45" s="15"/>
      <c r="G45" s="19">
        <f>SUM(G41:G44)</f>
        <v>24371</v>
      </c>
    </row>
    <row r="46" spans="5:7" ht="12.75">
      <c r="E46" s="15"/>
      <c r="F46" s="15"/>
      <c r="G46" s="15"/>
    </row>
    <row r="47" spans="1:7" ht="12.75">
      <c r="A47" s="1" t="s">
        <v>38</v>
      </c>
      <c r="E47" s="15"/>
      <c r="F47" s="15"/>
      <c r="G47" s="15"/>
    </row>
    <row r="48" spans="1:7" ht="12.75">
      <c r="A48" s="2" t="s">
        <v>155</v>
      </c>
      <c r="E48" s="15">
        <v>884</v>
      </c>
      <c r="F48" s="15"/>
      <c r="G48" s="15">
        <v>1885</v>
      </c>
    </row>
    <row r="49" spans="1:7" ht="12.75">
      <c r="A49" s="2" t="s">
        <v>39</v>
      </c>
      <c r="E49" s="15">
        <v>2029</v>
      </c>
      <c r="F49" s="15"/>
      <c r="G49" s="15">
        <v>2291</v>
      </c>
    </row>
    <row r="50" spans="1:7" ht="12.75">
      <c r="A50" s="2" t="s">
        <v>40</v>
      </c>
      <c r="E50" s="15">
        <v>1797</v>
      </c>
      <c r="F50" s="15"/>
      <c r="G50" s="15">
        <v>1744</v>
      </c>
    </row>
    <row r="51" spans="5:7" ht="13.5" thickBot="1">
      <c r="E51" s="12">
        <f>SUM(E45:E50)</f>
        <v>47681</v>
      </c>
      <c r="F51" s="10"/>
      <c r="G51" s="12">
        <f>SUM(G45:G50)</f>
        <v>30291</v>
      </c>
    </row>
    <row r="52" spans="5:7" ht="12.75">
      <c r="E52" s="10"/>
      <c r="F52" s="10"/>
      <c r="G52" s="10"/>
    </row>
    <row r="53" spans="1:7" ht="13.5" thickBot="1">
      <c r="A53" s="2" t="s">
        <v>221</v>
      </c>
      <c r="E53" s="73">
        <f>E45*1000/(E41*10000)</f>
        <v>0.1413519736842105</v>
      </c>
      <c r="F53" s="10"/>
      <c r="G53" s="73">
        <f>G45*1000/(G41*10000)</f>
        <v>0.34815714285714283</v>
      </c>
    </row>
    <row r="54" spans="5:7" ht="12.75">
      <c r="E54" s="10"/>
      <c r="F54" s="10"/>
      <c r="G54" s="10"/>
    </row>
    <row r="55" spans="5:7" ht="12.75">
      <c r="E55" s="10"/>
      <c r="F55" s="10"/>
      <c r="G55" s="10"/>
    </row>
    <row r="56" spans="5:7" ht="12.75">
      <c r="E56" s="10"/>
      <c r="F56" s="10"/>
      <c r="G56" s="10"/>
    </row>
    <row r="57" spans="5:7" ht="12.75">
      <c r="E57" s="10"/>
      <c r="F57" s="10"/>
      <c r="G57" s="10"/>
    </row>
    <row r="58" spans="5:7" ht="12.75">
      <c r="E58" s="10"/>
      <c r="F58" s="10"/>
      <c r="G58" s="10"/>
    </row>
    <row r="59" spans="5:7" ht="12.75">
      <c r="E59" s="10"/>
      <c r="F59" s="10"/>
      <c r="G59" s="10"/>
    </row>
    <row r="60" spans="5:7" ht="12.75">
      <c r="E60" s="10"/>
      <c r="F60" s="10"/>
      <c r="G60" s="10"/>
    </row>
    <row r="61" spans="1:7" ht="15.75">
      <c r="A61" s="31" t="str">
        <f>A5</f>
        <v>JADI IMAGING HOLDINGS BERHAD (526319 - P)</v>
      </c>
      <c r="B61" s="31"/>
      <c r="E61" s="10"/>
      <c r="F61" s="10"/>
      <c r="G61" s="10"/>
    </row>
    <row r="62" spans="5:7" ht="12.75">
      <c r="E62" s="10"/>
      <c r="F62" s="10"/>
      <c r="G62" s="10"/>
    </row>
    <row r="63" spans="5:7" ht="12.75">
      <c r="E63" s="10"/>
      <c r="F63" s="10"/>
      <c r="G63" s="10"/>
    </row>
    <row r="64" spans="1:7" ht="12.75">
      <c r="A64" s="1" t="s">
        <v>24</v>
      </c>
      <c r="E64" s="10"/>
      <c r="F64" s="10"/>
      <c r="G64" s="10"/>
    </row>
    <row r="65" spans="1:7" ht="12.75">
      <c r="A65" s="92" t="s">
        <v>282</v>
      </c>
      <c r="B65" s="92"/>
      <c r="C65" s="92"/>
      <c r="D65" s="92"/>
      <c r="E65" s="92"/>
      <c r="F65" s="92"/>
      <c r="G65" s="92"/>
    </row>
    <row r="66" spans="1:7" ht="26.25" customHeight="1">
      <c r="A66" s="92"/>
      <c r="B66" s="92"/>
      <c r="C66" s="92"/>
      <c r="D66" s="92"/>
      <c r="E66" s="92"/>
      <c r="F66" s="92"/>
      <c r="G66" s="92"/>
    </row>
    <row r="67" spans="1:7" ht="12.75" customHeight="1">
      <c r="A67" s="8"/>
      <c r="B67" s="8"/>
      <c r="C67" s="8"/>
      <c r="D67" s="8"/>
      <c r="E67" s="8"/>
      <c r="F67" s="8"/>
      <c r="G67" s="8"/>
    </row>
    <row r="68" spans="1:7" ht="12.75" customHeight="1">
      <c r="A68" s="92" t="s">
        <v>232</v>
      </c>
      <c r="B68" s="92"/>
      <c r="C68" s="92"/>
      <c r="D68" s="92"/>
      <c r="E68" s="92"/>
      <c r="F68" s="92"/>
      <c r="G68" s="92"/>
    </row>
    <row r="69" spans="1:7" ht="12.75" customHeight="1">
      <c r="A69" s="92"/>
      <c r="B69" s="92"/>
      <c r="C69" s="92"/>
      <c r="D69" s="92"/>
      <c r="E69" s="92"/>
      <c r="F69" s="92"/>
      <c r="G69" s="92"/>
    </row>
    <row r="70" spans="1:7" ht="12.75" customHeight="1">
      <c r="A70" s="92"/>
      <c r="B70" s="92"/>
      <c r="C70" s="92"/>
      <c r="D70" s="92"/>
      <c r="E70" s="92"/>
      <c r="F70" s="92"/>
      <c r="G70" s="92"/>
    </row>
    <row r="71" spans="1:7" ht="12.75" customHeight="1">
      <c r="A71" s="92"/>
      <c r="B71" s="92"/>
      <c r="C71" s="92"/>
      <c r="D71" s="92"/>
      <c r="E71" s="92"/>
      <c r="F71" s="92"/>
      <c r="G71" s="92"/>
    </row>
    <row r="72" spans="1:7" ht="12.75" customHeight="1">
      <c r="A72" s="8"/>
      <c r="B72" s="8"/>
      <c r="C72" s="8"/>
      <c r="D72" s="8"/>
      <c r="E72" s="8"/>
      <c r="F72" s="8"/>
      <c r="G72" s="8"/>
    </row>
  </sheetData>
  <mergeCells count="2">
    <mergeCell ref="A65:G66"/>
    <mergeCell ref="A68:G71"/>
  </mergeCells>
  <printOptions/>
  <pageMargins left="0.75" right="0.75" top="1" bottom="0.74" header="0.5" footer="0.5"/>
  <pageSetup firstPageNumber="2" useFirstPageNumber="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K47"/>
  <sheetViews>
    <sheetView view="pageBreakPreview" zoomScaleSheetLayoutView="100" workbookViewId="0" topLeftCell="A22">
      <selection activeCell="B37" sqref="B37"/>
    </sheetView>
  </sheetViews>
  <sheetFormatPr defaultColWidth="9.140625" defaultRowHeight="12.75"/>
  <cols>
    <col min="1" max="1" width="3.8515625" style="2" customWidth="1"/>
    <col min="2" max="2" width="26.7109375" style="2" customWidth="1"/>
    <col min="3" max="3" width="10.00390625" style="2" customWidth="1"/>
    <col min="4" max="4" width="0.9921875" style="2" customWidth="1"/>
    <col min="5" max="5" width="10.7109375" style="2" customWidth="1"/>
    <col min="6" max="6" width="2.28125" style="2" customWidth="1"/>
    <col min="7" max="7" width="8.421875" style="2" customWidth="1"/>
    <col min="8" max="8" width="2.28125" style="2" customWidth="1"/>
    <col min="9" max="9" width="11.140625" style="2" customWidth="1"/>
    <col min="10" max="10" width="0.85546875" style="2" customWidth="1"/>
    <col min="11" max="11" width="10.57421875" style="2" customWidth="1"/>
    <col min="12" max="16384" width="9.140625" style="2" customWidth="1"/>
  </cols>
  <sheetData>
    <row r="1" ht="12.75"/>
    <row r="2" ht="12.75"/>
    <row r="3" ht="12.75"/>
    <row r="4" ht="12.75"/>
    <row r="5" spans="1:5" ht="15.75">
      <c r="A5" s="31" t="str">
        <f>'IS'!A5</f>
        <v>JADI IMAGING HOLDINGS BERHAD (526319 - P)</v>
      </c>
      <c r="B5" s="31"/>
      <c r="E5" s="1"/>
    </row>
    <row r="7" spans="1:5" ht="12.75">
      <c r="A7" s="1" t="s">
        <v>50</v>
      </c>
      <c r="E7" s="1"/>
    </row>
    <row r="8" spans="1:5" ht="12.75">
      <c r="A8" s="1" t="str">
        <f>'IS'!A8</f>
        <v>For The First Quarter Ended 31 March 2006</v>
      </c>
      <c r="E8" s="1"/>
    </row>
    <row r="9" spans="1:5" ht="12.75">
      <c r="A9" s="2" t="s">
        <v>12</v>
      </c>
      <c r="E9" s="1"/>
    </row>
    <row r="10" ht="12.75">
      <c r="E10" s="1"/>
    </row>
    <row r="11" spans="3:9" ht="12.75">
      <c r="C11" s="93" t="s">
        <v>224</v>
      </c>
      <c r="D11" s="93"/>
      <c r="E11" s="93"/>
      <c r="F11" s="93"/>
      <c r="G11" s="93"/>
      <c r="H11" s="44"/>
      <c r="I11" s="4" t="s">
        <v>45</v>
      </c>
    </row>
    <row r="12" spans="3:9" ht="12.75">
      <c r="C12" s="4" t="s">
        <v>146</v>
      </c>
      <c r="G12" s="4" t="s">
        <v>166</v>
      </c>
      <c r="H12" s="4"/>
      <c r="I12" s="4" t="s">
        <v>146</v>
      </c>
    </row>
    <row r="13" spans="1:9" ht="12.75">
      <c r="A13" s="1"/>
      <c r="C13" s="4" t="s">
        <v>46</v>
      </c>
      <c r="E13" s="4" t="s">
        <v>169</v>
      </c>
      <c r="G13" s="4" t="s">
        <v>167</v>
      </c>
      <c r="H13" s="4"/>
      <c r="I13" s="4" t="s">
        <v>43</v>
      </c>
    </row>
    <row r="14" spans="3:11" ht="12.75">
      <c r="C14" s="4" t="s">
        <v>47</v>
      </c>
      <c r="E14" s="4" t="s">
        <v>168</v>
      </c>
      <c r="F14" s="3"/>
      <c r="G14" s="4" t="s">
        <v>168</v>
      </c>
      <c r="H14" s="4"/>
      <c r="I14" s="4" t="s">
        <v>44</v>
      </c>
      <c r="J14" s="5"/>
      <c r="K14" s="4" t="s">
        <v>42</v>
      </c>
    </row>
    <row r="15" spans="3:11" ht="12.75">
      <c r="C15" s="5" t="s">
        <v>9</v>
      </c>
      <c r="E15" s="5" t="s">
        <v>9</v>
      </c>
      <c r="G15" s="4" t="s">
        <v>9</v>
      </c>
      <c r="H15" s="5"/>
      <c r="I15" s="5" t="s">
        <v>9</v>
      </c>
      <c r="J15" s="5"/>
      <c r="K15" s="5" t="s">
        <v>9</v>
      </c>
    </row>
    <row r="16" spans="3:11" ht="12.75">
      <c r="C16" s="5"/>
      <c r="E16" s="5"/>
      <c r="G16" s="4"/>
      <c r="H16" s="5"/>
      <c r="I16" s="5"/>
      <c r="J16" s="5"/>
      <c r="K16" s="5"/>
    </row>
    <row r="17" ht="12.75">
      <c r="A17" s="43" t="s">
        <v>162</v>
      </c>
    </row>
    <row r="18" ht="12.75">
      <c r="A18" s="43"/>
    </row>
    <row r="19" spans="1:11" ht="12.75">
      <c r="A19" s="2" t="s">
        <v>163</v>
      </c>
      <c r="C19" s="42">
        <v>7000</v>
      </c>
      <c r="E19" s="42">
        <v>1075</v>
      </c>
      <c r="G19" s="42">
        <v>0</v>
      </c>
      <c r="H19" s="42"/>
      <c r="I19" s="42">
        <v>7749</v>
      </c>
      <c r="K19" s="20">
        <f>SUM(I19,G19,E19,C19)</f>
        <v>15824</v>
      </c>
    </row>
    <row r="20" spans="1:11" ht="12.75">
      <c r="A20" s="1"/>
      <c r="G20" s="15"/>
      <c r="H20" s="15"/>
      <c r="I20" s="15"/>
      <c r="J20" s="15"/>
      <c r="K20" s="16"/>
    </row>
    <row r="21" spans="1:11" ht="12.75">
      <c r="A21" s="2" t="s">
        <v>164</v>
      </c>
      <c r="C21" s="42">
        <v>0</v>
      </c>
      <c r="D21" s="2" t="s">
        <v>146</v>
      </c>
      <c r="E21" s="42">
        <v>0</v>
      </c>
      <c r="G21" s="42">
        <v>0</v>
      </c>
      <c r="H21" s="42"/>
      <c r="I21" s="42">
        <v>8543</v>
      </c>
      <c r="J21" s="15"/>
      <c r="K21" s="20">
        <f>SUM(I21,G21,E21,C21)</f>
        <v>8543</v>
      </c>
    </row>
    <row r="22" spans="1:11" ht="12.75">
      <c r="A22" s="1"/>
      <c r="G22" s="15"/>
      <c r="H22" s="15"/>
      <c r="I22" s="15"/>
      <c r="J22" s="15"/>
      <c r="K22" s="16"/>
    </row>
    <row r="23" spans="1:11" ht="12.75">
      <c r="A23" s="2" t="s">
        <v>165</v>
      </c>
      <c r="C23" s="42">
        <v>0</v>
      </c>
      <c r="E23" s="42">
        <v>0</v>
      </c>
      <c r="G23" s="42">
        <v>4</v>
      </c>
      <c r="H23" s="42"/>
      <c r="I23" s="42">
        <v>0</v>
      </c>
      <c r="J23" s="15"/>
      <c r="K23" s="20">
        <f>SUM(I23,G23,E23,C23)</f>
        <v>4</v>
      </c>
    </row>
    <row r="24" spans="1:11" ht="12.75">
      <c r="A24" s="1"/>
      <c r="G24" s="15"/>
      <c r="H24" s="15"/>
      <c r="I24" s="15"/>
      <c r="J24" s="15"/>
      <c r="K24" s="16"/>
    </row>
    <row r="25" spans="1:11" ht="13.5" thickBot="1">
      <c r="A25" s="2" t="s">
        <v>222</v>
      </c>
      <c r="C25" s="12">
        <f>SUM(C19:C24)</f>
        <v>7000</v>
      </c>
      <c r="D25" s="12"/>
      <c r="E25" s="12">
        <f>SUM(E19:E24)</f>
        <v>1075</v>
      </c>
      <c r="F25" s="12"/>
      <c r="G25" s="12">
        <f>SUM(G19:G24)</f>
        <v>4</v>
      </c>
      <c r="H25" s="12"/>
      <c r="I25" s="12">
        <f>SUM(I19:I24)</f>
        <v>16292</v>
      </c>
      <c r="J25" s="12"/>
      <c r="K25" s="12">
        <f>SUM(K19:K23)</f>
        <v>24371</v>
      </c>
    </row>
    <row r="26" spans="1:11" ht="12.75">
      <c r="A26" s="1"/>
      <c r="G26" s="15"/>
      <c r="H26" s="15"/>
      <c r="I26" s="15"/>
      <c r="J26" s="15"/>
      <c r="K26" s="16"/>
    </row>
    <row r="27" spans="1:11" ht="12.75">
      <c r="A27" s="43" t="s">
        <v>170</v>
      </c>
      <c r="G27" s="15"/>
      <c r="H27" s="15"/>
      <c r="I27" s="15"/>
      <c r="J27" s="15"/>
      <c r="K27" s="16"/>
    </row>
    <row r="28" spans="1:11" ht="12.75">
      <c r="A28" s="1"/>
      <c r="G28" s="15"/>
      <c r="H28" s="15"/>
      <c r="I28" s="15"/>
      <c r="J28" s="15"/>
      <c r="K28" s="16"/>
    </row>
    <row r="29" spans="1:11" ht="12.75">
      <c r="A29" s="2" t="s">
        <v>223</v>
      </c>
      <c r="C29" s="20">
        <f>C25</f>
        <v>7000</v>
      </c>
      <c r="D29" s="20">
        <f>D25</f>
        <v>0</v>
      </c>
      <c r="E29" s="20">
        <f>E25</f>
        <v>1075</v>
      </c>
      <c r="G29" s="20">
        <f>G25</f>
        <v>4</v>
      </c>
      <c r="H29" s="15"/>
      <c r="I29" s="20">
        <f>I25</f>
        <v>16292</v>
      </c>
      <c r="J29" s="15"/>
      <c r="K29" s="20">
        <f>K25</f>
        <v>24371</v>
      </c>
    </row>
    <row r="30" spans="1:11" ht="12.75">
      <c r="A30" s="1"/>
      <c r="G30" s="15"/>
      <c r="H30" s="15"/>
      <c r="I30" s="15"/>
      <c r="J30" s="15"/>
      <c r="K30" s="16"/>
    </row>
    <row r="31" spans="1:11" ht="12.75">
      <c r="A31" s="2" t="s">
        <v>161</v>
      </c>
      <c r="C31" s="42">
        <v>7700</v>
      </c>
      <c r="D31" s="10"/>
      <c r="E31" s="42">
        <v>0</v>
      </c>
      <c r="F31" s="10"/>
      <c r="G31" s="42">
        <v>0</v>
      </c>
      <c r="H31" s="42"/>
      <c r="I31" s="42">
        <v>-7700</v>
      </c>
      <c r="J31" s="15"/>
      <c r="K31" s="42">
        <f>SUM(I31,G31,E31,C31)</f>
        <v>0</v>
      </c>
    </row>
    <row r="32" spans="3:11" ht="12.75">
      <c r="C32" s="10"/>
      <c r="D32" s="10"/>
      <c r="E32" s="10" t="s">
        <v>146</v>
      </c>
      <c r="F32" s="10"/>
      <c r="G32" s="15"/>
      <c r="H32" s="15"/>
      <c r="I32" s="15"/>
      <c r="J32" s="15"/>
      <c r="K32" s="16"/>
    </row>
    <row r="33" spans="1:11" ht="12.75">
      <c r="A33" s="2" t="s">
        <v>171</v>
      </c>
      <c r="C33" s="42">
        <v>15700</v>
      </c>
      <c r="D33" s="10"/>
      <c r="E33" s="42">
        <v>0</v>
      </c>
      <c r="F33" s="10"/>
      <c r="G33" s="42">
        <v>0</v>
      </c>
      <c r="H33" s="42"/>
      <c r="I33" s="42">
        <v>0</v>
      </c>
      <c r="J33" s="15"/>
      <c r="K33" s="20">
        <f>SUM(I33,G33,E33,C33)</f>
        <v>15700</v>
      </c>
    </row>
    <row r="34" spans="3:11" ht="12.75">
      <c r="C34" s="10"/>
      <c r="D34" s="10"/>
      <c r="E34" s="10"/>
      <c r="F34" s="10"/>
      <c r="G34" s="15"/>
      <c r="H34" s="15"/>
      <c r="I34" s="15"/>
      <c r="J34" s="15"/>
      <c r="K34" s="16"/>
    </row>
    <row r="35" spans="1:11" ht="12.75">
      <c r="A35" s="2" t="s">
        <v>233</v>
      </c>
      <c r="C35" s="10"/>
      <c r="D35" s="10"/>
      <c r="E35" s="10"/>
      <c r="F35" s="10"/>
      <c r="G35" s="15"/>
      <c r="H35" s="15"/>
      <c r="I35" s="15"/>
      <c r="J35" s="15"/>
      <c r="K35" s="16"/>
    </row>
    <row r="36" spans="1:11" ht="12.75">
      <c r="A36" s="2" t="s">
        <v>234</v>
      </c>
      <c r="C36" s="42">
        <v>0</v>
      </c>
      <c r="D36" s="42"/>
      <c r="E36" s="42">
        <v>0</v>
      </c>
      <c r="F36" s="10"/>
      <c r="G36" s="15">
        <v>-36</v>
      </c>
      <c r="H36" s="15"/>
      <c r="I36" s="42">
        <v>0</v>
      </c>
      <c r="J36" s="15"/>
      <c r="K36" s="20">
        <f>SUM(I36,G36,E36,C36)</f>
        <v>-36</v>
      </c>
    </row>
    <row r="37" spans="3:11" ht="12.75">
      <c r="C37" s="10"/>
      <c r="D37" s="10"/>
      <c r="E37" s="10"/>
      <c r="F37" s="10"/>
      <c r="G37" s="15"/>
      <c r="H37" s="15"/>
      <c r="I37" s="15"/>
      <c r="J37" s="15"/>
      <c r="K37" s="16"/>
    </row>
    <row r="38" spans="1:11" ht="12.75">
      <c r="A38" s="2" t="s">
        <v>172</v>
      </c>
      <c r="C38" s="42">
        <v>0</v>
      </c>
      <c r="D38" s="10" t="s">
        <v>146</v>
      </c>
      <c r="E38" s="76">
        <v>0</v>
      </c>
      <c r="F38" s="32"/>
      <c r="G38" s="76">
        <v>0</v>
      </c>
      <c r="H38" s="76"/>
      <c r="I38" s="76">
        <f>'IS'!G41</f>
        <v>2936</v>
      </c>
      <c r="J38" s="15"/>
      <c r="K38" s="20">
        <f>SUM(I38,G38,E38,C38)</f>
        <v>2936</v>
      </c>
    </row>
    <row r="39" spans="3:11" ht="12.75">
      <c r="C39" s="10"/>
      <c r="D39" s="10"/>
      <c r="E39" s="10"/>
      <c r="F39" s="10"/>
      <c r="G39" s="15"/>
      <c r="H39" s="15"/>
      <c r="I39" s="15"/>
      <c r="J39" s="15"/>
      <c r="K39" s="15"/>
    </row>
    <row r="40" spans="1:11" ht="13.5" thickBot="1">
      <c r="A40" s="2" t="s">
        <v>173</v>
      </c>
      <c r="C40" s="12">
        <f>SUM(C29:C38)</f>
        <v>30400</v>
      </c>
      <c r="D40" s="12"/>
      <c r="E40" s="12">
        <f>SUM(E29:E38)</f>
        <v>1075</v>
      </c>
      <c r="F40" s="12">
        <f>SUM(F29:F38)</f>
        <v>0</v>
      </c>
      <c r="G40" s="12">
        <f>SUM(G29:G38)</f>
        <v>-32</v>
      </c>
      <c r="H40" s="12">
        <f>SUM(H29:H38)</f>
        <v>0</v>
      </c>
      <c r="I40" s="12">
        <f>SUM(I29:I38)</f>
        <v>11528</v>
      </c>
      <c r="J40" s="12"/>
      <c r="K40" s="12">
        <f>SUM(K29:K38)</f>
        <v>42971</v>
      </c>
    </row>
    <row r="41" spans="7:11" ht="12.75">
      <c r="G41" s="10"/>
      <c r="H41" s="10"/>
      <c r="I41" s="10"/>
      <c r="J41" s="10"/>
      <c r="K41" s="10"/>
    </row>
    <row r="42" spans="7:11" ht="12.75">
      <c r="G42" s="10"/>
      <c r="H42" s="10"/>
      <c r="I42" s="10"/>
      <c r="J42" s="10"/>
      <c r="K42" s="10"/>
    </row>
    <row r="43" spans="1:11" ht="12.75">
      <c r="A43" s="1" t="s">
        <v>24</v>
      </c>
      <c r="G43" s="10"/>
      <c r="H43" s="10"/>
      <c r="I43" s="10"/>
      <c r="J43" s="10"/>
      <c r="K43" s="10"/>
    </row>
    <row r="44" spans="1:11" ht="12.75">
      <c r="A44" s="92" t="s">
        <v>283</v>
      </c>
      <c r="B44" s="92"/>
      <c r="C44" s="92"/>
      <c r="D44" s="92"/>
      <c r="E44" s="92"/>
      <c r="F44" s="92"/>
      <c r="G44" s="92"/>
      <c r="H44" s="92"/>
      <c r="I44" s="92"/>
      <c r="J44" s="92"/>
      <c r="K44" s="92"/>
    </row>
    <row r="45" spans="1:11" ht="12.75">
      <c r="A45" s="92"/>
      <c r="B45" s="92"/>
      <c r="C45" s="92"/>
      <c r="D45" s="92"/>
      <c r="E45" s="92"/>
      <c r="F45" s="92"/>
      <c r="G45" s="92"/>
      <c r="H45" s="92"/>
      <c r="I45" s="92"/>
      <c r="J45" s="92"/>
      <c r="K45" s="92"/>
    </row>
    <row r="46" spans="1:11" ht="12.75">
      <c r="A46" s="92"/>
      <c r="B46" s="92"/>
      <c r="C46" s="92"/>
      <c r="D46" s="92"/>
      <c r="E46" s="92"/>
      <c r="F46" s="92"/>
      <c r="G46" s="92"/>
      <c r="H46" s="92"/>
      <c r="I46" s="92"/>
      <c r="J46" s="92"/>
      <c r="K46" s="92"/>
    </row>
    <row r="47" spans="1:11" ht="12.75">
      <c r="A47" s="8"/>
      <c r="B47" s="8"/>
      <c r="C47" s="8"/>
      <c r="D47" s="8"/>
      <c r="E47" s="8"/>
      <c r="F47" s="8"/>
      <c r="G47" s="8"/>
      <c r="H47" s="8"/>
      <c r="I47" s="8"/>
      <c r="J47" s="8"/>
      <c r="K47" s="8"/>
    </row>
  </sheetData>
  <mergeCells count="2">
    <mergeCell ref="A44:K46"/>
    <mergeCell ref="C11:G11"/>
  </mergeCells>
  <printOptions/>
  <pageMargins left="0.75" right="0.75" top="1" bottom="0.62" header="0.5" footer="0.5"/>
  <pageSetup firstPageNumber="4" useFirstPageNumber="1" horizontalDpi="300" verticalDpi="300" orientation="portrait" paperSize="9"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H71"/>
  <sheetViews>
    <sheetView view="pageBreakPreview" zoomScaleSheetLayoutView="100" workbookViewId="0" topLeftCell="A52">
      <selection activeCell="B75" sqref="B75"/>
    </sheetView>
  </sheetViews>
  <sheetFormatPr defaultColWidth="9.140625" defaultRowHeight="12.75"/>
  <cols>
    <col min="1" max="1" width="3.8515625" style="2" customWidth="1"/>
    <col min="2" max="2" width="42.2812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1" ht="12.75"/>
    <row r="2" ht="12.75"/>
    <row r="3" ht="12.75"/>
    <row r="4" ht="12.75"/>
    <row r="5" spans="1:3" ht="15.75">
      <c r="A5" s="31" t="str">
        <f>'IS'!A5</f>
        <v>JADI IMAGING HOLDINGS BERHAD (526319 - P)</v>
      </c>
      <c r="B5" s="31"/>
      <c r="C5" s="1"/>
    </row>
    <row r="7" spans="1:3" ht="12.75">
      <c r="A7" s="1" t="s">
        <v>51</v>
      </c>
      <c r="C7" s="1"/>
    </row>
    <row r="8" spans="1:3" ht="12.75">
      <c r="A8" s="1" t="str">
        <f>'IS'!A8</f>
        <v>For The First Quarter Ended 31 March 2006</v>
      </c>
      <c r="C8" s="1"/>
    </row>
    <row r="9" spans="1:3" ht="12.75">
      <c r="A9" s="2" t="s">
        <v>12</v>
      </c>
      <c r="C9" s="1"/>
    </row>
    <row r="10" ht="12.75">
      <c r="C10" s="1"/>
    </row>
    <row r="11" ht="9.75" customHeight="1">
      <c r="C11" s="1"/>
    </row>
    <row r="12" spans="3:7" ht="12.75">
      <c r="C12" s="1"/>
      <c r="E12" s="4" t="s">
        <v>2</v>
      </c>
      <c r="G12" s="4" t="s">
        <v>5</v>
      </c>
    </row>
    <row r="13" spans="1:7" ht="12.75">
      <c r="A13" s="1"/>
      <c r="C13" s="1"/>
      <c r="E13" s="4" t="s">
        <v>3</v>
      </c>
      <c r="G13" s="4" t="s">
        <v>3</v>
      </c>
    </row>
    <row r="14" spans="1:7" ht="12.75">
      <c r="A14" s="1"/>
      <c r="C14" s="1"/>
      <c r="E14" s="4" t="s">
        <v>4</v>
      </c>
      <c r="G14" s="4" t="s">
        <v>179</v>
      </c>
    </row>
    <row r="15" spans="1:5" ht="12.75">
      <c r="A15" s="1"/>
      <c r="C15" s="1"/>
      <c r="E15" s="4"/>
    </row>
    <row r="16" spans="4:7" ht="12.75">
      <c r="D16" s="3"/>
      <c r="E16" s="5" t="s">
        <v>142</v>
      </c>
      <c r="F16" s="5"/>
      <c r="G16" s="5" t="s">
        <v>143</v>
      </c>
    </row>
    <row r="17" spans="3:7" ht="12.75">
      <c r="C17" s="1" t="s">
        <v>21</v>
      </c>
      <c r="E17" s="5" t="s">
        <v>9</v>
      </c>
      <c r="F17" s="5"/>
      <c r="G17" s="5" t="s">
        <v>9</v>
      </c>
    </row>
    <row r="18" spans="3:7" ht="12.75">
      <c r="C18" s="1"/>
      <c r="E18" s="5"/>
      <c r="F18" s="5"/>
      <c r="G18" s="5"/>
    </row>
    <row r="19" spans="1:7" ht="12.75">
      <c r="A19" s="21" t="s">
        <v>61</v>
      </c>
      <c r="B19" s="13"/>
      <c r="C19" s="13"/>
      <c r="D19" s="13"/>
      <c r="E19" s="15"/>
      <c r="F19" s="15"/>
      <c r="G19" s="16"/>
    </row>
    <row r="20" spans="1:7" ht="12.75">
      <c r="A20" s="13" t="s">
        <v>18</v>
      </c>
      <c r="B20" s="13"/>
      <c r="C20" s="13"/>
      <c r="D20" s="13"/>
      <c r="E20" s="15">
        <f>'IS'!D37</f>
        <v>3418</v>
      </c>
      <c r="F20" s="15"/>
      <c r="G20" s="16" t="s">
        <v>148</v>
      </c>
    </row>
    <row r="21" spans="1:7" ht="12.75">
      <c r="A21" s="13" t="s">
        <v>52</v>
      </c>
      <c r="B21" s="13"/>
      <c r="C21" s="13"/>
      <c r="D21" s="13"/>
      <c r="E21" s="24"/>
      <c r="F21" s="24"/>
      <c r="G21" s="24"/>
    </row>
    <row r="22" spans="1:7" ht="12.75">
      <c r="A22" s="13"/>
      <c r="B22" s="13" t="s">
        <v>53</v>
      </c>
      <c r="C22" s="13"/>
      <c r="D22" s="13"/>
      <c r="E22" s="24">
        <v>652</v>
      </c>
      <c r="F22" s="24"/>
      <c r="G22" s="16" t="s">
        <v>148</v>
      </c>
    </row>
    <row r="23" spans="1:7" ht="12.75">
      <c r="A23" s="13"/>
      <c r="B23" s="13" t="s">
        <v>54</v>
      </c>
      <c r="C23" s="13"/>
      <c r="D23" s="13"/>
      <c r="E23" s="24">
        <v>152</v>
      </c>
      <c r="F23" s="24"/>
      <c r="G23" s="16" t="s">
        <v>148</v>
      </c>
    </row>
    <row r="24" spans="1:7" ht="12.75">
      <c r="A24" s="21"/>
      <c r="B24" s="2" t="s">
        <v>62</v>
      </c>
      <c r="C24" s="13"/>
      <c r="D24" s="13"/>
      <c r="E24" s="26">
        <v>-31</v>
      </c>
      <c r="F24" s="24"/>
      <c r="G24" s="45" t="s">
        <v>148</v>
      </c>
    </row>
    <row r="25" spans="1:7" ht="12.75">
      <c r="A25" s="13" t="s">
        <v>55</v>
      </c>
      <c r="B25" s="13"/>
      <c r="C25" s="13"/>
      <c r="D25" s="13"/>
      <c r="E25" s="24">
        <f>SUM(E20:E24)</f>
        <v>4191</v>
      </c>
      <c r="F25" s="24"/>
      <c r="G25" s="16" t="s">
        <v>148</v>
      </c>
    </row>
    <row r="26" spans="1:7" ht="12.75">
      <c r="A26" s="13"/>
      <c r="B26" s="13" t="s">
        <v>153</v>
      </c>
      <c r="C26" s="13"/>
      <c r="D26" s="13"/>
      <c r="E26" s="24">
        <v>1413</v>
      </c>
      <c r="F26" s="24"/>
      <c r="G26" s="16" t="s">
        <v>148</v>
      </c>
    </row>
    <row r="27" spans="1:7" ht="12.75">
      <c r="A27" s="13"/>
      <c r="B27" s="13" t="s">
        <v>56</v>
      </c>
      <c r="C27" s="13"/>
      <c r="D27" s="13"/>
      <c r="E27" s="24">
        <f>-(8400)+14</f>
        <v>-8386</v>
      </c>
      <c r="F27" s="24"/>
      <c r="G27" s="16" t="s">
        <v>148</v>
      </c>
    </row>
    <row r="28" spans="1:7" ht="12.75">
      <c r="A28" s="13"/>
      <c r="B28" s="13" t="s">
        <v>57</v>
      </c>
      <c r="C28" s="13"/>
      <c r="D28" s="14"/>
      <c r="E28" s="27">
        <v>-787</v>
      </c>
      <c r="F28" s="28"/>
      <c r="G28" s="45" t="s">
        <v>148</v>
      </c>
    </row>
    <row r="29" spans="1:7" ht="12.75">
      <c r="A29" s="13" t="s">
        <v>237</v>
      </c>
      <c r="B29" s="13"/>
      <c r="C29" s="13"/>
      <c r="D29" s="13"/>
      <c r="E29" s="24">
        <f>SUM(E25:E28)</f>
        <v>-3569</v>
      </c>
      <c r="F29" s="24"/>
      <c r="G29" s="16" t="s">
        <v>148</v>
      </c>
    </row>
    <row r="30" spans="2:7" ht="12.75">
      <c r="B30" s="13" t="s">
        <v>59</v>
      </c>
      <c r="C30" s="13"/>
      <c r="D30" s="13"/>
      <c r="E30" s="24">
        <v>-152</v>
      </c>
      <c r="F30" s="24"/>
      <c r="G30" s="16" t="s">
        <v>148</v>
      </c>
    </row>
    <row r="31" spans="2:7" ht="12.75">
      <c r="B31" s="13" t="s">
        <v>58</v>
      </c>
      <c r="C31" s="13"/>
      <c r="D31" s="13"/>
      <c r="E31" s="24">
        <v>-203</v>
      </c>
      <c r="F31" s="24"/>
      <c r="G31" s="16" t="s">
        <v>148</v>
      </c>
    </row>
    <row r="32" spans="1:7" ht="12.75">
      <c r="A32" s="13" t="s">
        <v>238</v>
      </c>
      <c r="B32" s="13"/>
      <c r="C32" s="13"/>
      <c r="D32" s="13"/>
      <c r="E32" s="29">
        <f>SUM(E29:E31)</f>
        <v>-3924</v>
      </c>
      <c r="F32" s="24"/>
      <c r="G32" s="46" t="s">
        <v>148</v>
      </c>
    </row>
    <row r="33" spans="1:7" ht="12.75">
      <c r="A33" s="21"/>
      <c r="B33" s="13"/>
      <c r="C33" s="13"/>
      <c r="D33" s="13"/>
      <c r="E33" s="24"/>
      <c r="F33" s="24"/>
      <c r="G33" s="24"/>
    </row>
    <row r="34" spans="1:7" ht="12.75">
      <c r="A34" s="21" t="s">
        <v>60</v>
      </c>
      <c r="B34" s="13"/>
      <c r="C34" s="13"/>
      <c r="D34" s="13"/>
      <c r="E34" s="24"/>
      <c r="F34" s="24"/>
      <c r="G34" s="24"/>
    </row>
    <row r="35" spans="2:7" ht="12.75">
      <c r="B35" s="13" t="s">
        <v>64</v>
      </c>
      <c r="C35" s="13"/>
      <c r="D35" s="13"/>
      <c r="E35" s="24">
        <v>17</v>
      </c>
      <c r="F35" s="24"/>
      <c r="G35" s="16" t="s">
        <v>148</v>
      </c>
    </row>
    <row r="36" spans="2:7" ht="12.75">
      <c r="B36" s="13" t="s">
        <v>63</v>
      </c>
      <c r="C36" s="13"/>
      <c r="D36" s="13"/>
      <c r="E36" s="25">
        <v>-677</v>
      </c>
      <c r="F36" s="24"/>
      <c r="G36" s="16" t="s">
        <v>148</v>
      </c>
    </row>
    <row r="37" spans="2:7" ht="12.75">
      <c r="B37" s="13" t="s">
        <v>174</v>
      </c>
      <c r="C37" s="13"/>
      <c r="D37" s="13"/>
      <c r="E37" s="24">
        <v>0</v>
      </c>
      <c r="F37" s="24"/>
      <c r="G37" s="16" t="s">
        <v>148</v>
      </c>
    </row>
    <row r="38" spans="1:7" ht="12.75">
      <c r="A38" s="13" t="s">
        <v>239</v>
      </c>
      <c r="B38" s="13"/>
      <c r="C38" s="13"/>
      <c r="D38" s="13"/>
      <c r="E38" s="29">
        <f>SUM(E35:E37)</f>
        <v>-660</v>
      </c>
      <c r="F38" s="24"/>
      <c r="G38" s="46" t="s">
        <v>148</v>
      </c>
    </row>
    <row r="39" spans="1:7" ht="12.75">
      <c r="A39" s="13"/>
      <c r="B39" s="13"/>
      <c r="C39" s="13"/>
      <c r="D39" s="13"/>
      <c r="E39" s="24"/>
      <c r="F39" s="24"/>
      <c r="G39" s="24"/>
    </row>
    <row r="40" spans="1:7" ht="12.75">
      <c r="A40" s="21" t="s">
        <v>236</v>
      </c>
      <c r="B40" s="13"/>
      <c r="C40" s="13"/>
      <c r="D40" s="13"/>
      <c r="E40" s="24"/>
      <c r="F40" s="24"/>
      <c r="G40" s="24"/>
    </row>
    <row r="41" spans="1:7" ht="12.75">
      <c r="A41" s="21"/>
      <c r="B41" s="13" t="s">
        <v>175</v>
      </c>
      <c r="C41" s="13"/>
      <c r="D41" s="13"/>
      <c r="E41" s="24">
        <v>-400</v>
      </c>
      <c r="F41" s="24"/>
      <c r="G41" s="16" t="s">
        <v>148</v>
      </c>
    </row>
    <row r="42" spans="1:7" ht="12.75">
      <c r="A42" s="21"/>
      <c r="B42" s="13" t="s">
        <v>176</v>
      </c>
      <c r="C42" s="13"/>
      <c r="D42" s="13"/>
      <c r="E42" s="24">
        <v>-244</v>
      </c>
      <c r="F42" s="24"/>
      <c r="G42" s="16" t="s">
        <v>148</v>
      </c>
    </row>
    <row r="43" spans="1:7" ht="12.75">
      <c r="A43" s="21"/>
      <c r="B43" s="13" t="s">
        <v>177</v>
      </c>
      <c r="C43" s="13"/>
      <c r="D43" s="13"/>
      <c r="E43" s="24">
        <v>-953</v>
      </c>
      <c r="F43" s="24"/>
      <c r="G43" s="16" t="s">
        <v>148</v>
      </c>
    </row>
    <row r="44" spans="2:7" ht="12.75">
      <c r="B44" s="13" t="s">
        <v>178</v>
      </c>
      <c r="C44" s="13"/>
      <c r="D44" s="13"/>
      <c r="E44" s="26">
        <v>14272</v>
      </c>
      <c r="F44" s="24"/>
      <c r="G44" s="45" t="s">
        <v>148</v>
      </c>
    </row>
    <row r="45" spans="1:7" ht="12.75">
      <c r="A45" s="13" t="s">
        <v>240</v>
      </c>
      <c r="C45" s="13"/>
      <c r="D45" s="13"/>
      <c r="E45" s="29">
        <f>SUM(E41:E44)</f>
        <v>12675</v>
      </c>
      <c r="F45" s="24"/>
      <c r="G45" s="77" t="s">
        <v>148</v>
      </c>
    </row>
    <row r="46" spans="1:7" ht="12.75">
      <c r="A46" s="13"/>
      <c r="B46" s="13"/>
      <c r="C46" s="13"/>
      <c r="D46" s="13"/>
      <c r="E46" s="24"/>
      <c r="F46" s="24"/>
      <c r="G46" s="24"/>
    </row>
    <row r="47" spans="1:7" ht="12.75">
      <c r="A47" s="21" t="s">
        <v>65</v>
      </c>
      <c r="B47" s="13"/>
      <c r="C47" s="13"/>
      <c r="D47" s="13"/>
      <c r="E47" s="24">
        <f>E45+E38+E32</f>
        <v>8091</v>
      </c>
      <c r="F47" s="24"/>
      <c r="G47" s="16" t="s">
        <v>148</v>
      </c>
    </row>
    <row r="48" spans="1:7" ht="12.75" customHeight="1">
      <c r="A48" s="13"/>
      <c r="B48" s="13"/>
      <c r="C48" s="13"/>
      <c r="D48" s="13"/>
      <c r="E48" s="24"/>
      <c r="F48" s="24"/>
      <c r="G48" s="24"/>
    </row>
    <row r="49" spans="1:7" ht="12.75" customHeight="1">
      <c r="A49" s="21" t="s">
        <v>235</v>
      </c>
      <c r="B49" s="13"/>
      <c r="C49" s="13"/>
      <c r="D49" s="13"/>
      <c r="E49" s="24">
        <v>-30</v>
      </c>
      <c r="F49" s="24"/>
      <c r="G49" s="16" t="s">
        <v>148</v>
      </c>
    </row>
    <row r="50" spans="1:7" ht="12.75" customHeight="1">
      <c r="A50" s="13" t="s">
        <v>146</v>
      </c>
      <c r="B50" s="13"/>
      <c r="C50" s="13"/>
      <c r="D50" s="13"/>
      <c r="E50" s="24"/>
      <c r="F50" s="24"/>
      <c r="G50" s="24"/>
    </row>
    <row r="51" spans="1:7" ht="12.75">
      <c r="A51" s="21" t="s">
        <v>67</v>
      </c>
      <c r="B51" s="13"/>
      <c r="C51" s="13"/>
      <c r="D51" s="13"/>
      <c r="E51" s="24"/>
      <c r="F51" s="24"/>
      <c r="G51" s="24"/>
    </row>
    <row r="52" spans="2:7" ht="12.75">
      <c r="B52" s="21" t="s">
        <v>68</v>
      </c>
      <c r="C52" s="13"/>
      <c r="D52" s="13"/>
      <c r="E52" s="25">
        <v>2698</v>
      </c>
      <c r="F52" s="24"/>
      <c r="G52" s="16" t="s">
        <v>148</v>
      </c>
    </row>
    <row r="53" spans="1:7" ht="12.75" customHeight="1">
      <c r="A53" s="13"/>
      <c r="B53" s="13"/>
      <c r="C53" s="13"/>
      <c r="D53" s="13"/>
      <c r="E53" s="26"/>
      <c r="F53" s="24"/>
      <c r="G53" s="26"/>
    </row>
    <row r="54" spans="1:7" ht="12.75">
      <c r="A54" s="21" t="s">
        <v>69</v>
      </c>
      <c r="B54" s="13"/>
      <c r="C54" s="13"/>
      <c r="D54" s="13"/>
      <c r="E54" s="24"/>
      <c r="F54" s="24"/>
      <c r="G54" s="24"/>
    </row>
    <row r="55" spans="2:7" ht="13.5" thickBot="1">
      <c r="B55" s="21" t="s">
        <v>68</v>
      </c>
      <c r="C55" s="13" t="s">
        <v>66</v>
      </c>
      <c r="D55" s="13"/>
      <c r="E55" s="30">
        <f>SUM(E47:E53)</f>
        <v>10759</v>
      </c>
      <c r="F55" s="24"/>
      <c r="G55" s="47" t="s">
        <v>148</v>
      </c>
    </row>
    <row r="56" spans="1:7" ht="12.75" customHeight="1">
      <c r="A56" s="13"/>
      <c r="B56" s="13"/>
      <c r="C56" s="13"/>
      <c r="D56" s="13"/>
      <c r="E56" s="15"/>
      <c r="F56" s="15"/>
      <c r="G56" s="15"/>
    </row>
    <row r="57" spans="1:7" ht="12.75">
      <c r="A57" s="13" t="s">
        <v>146</v>
      </c>
      <c r="B57" s="13" t="s">
        <v>146</v>
      </c>
      <c r="C57" s="13"/>
      <c r="D57" s="13"/>
      <c r="E57" s="15"/>
      <c r="F57" s="15"/>
      <c r="G57" s="16"/>
    </row>
    <row r="58" spans="1:7" ht="12.75">
      <c r="A58" s="13"/>
      <c r="B58" s="13"/>
      <c r="C58" s="13"/>
      <c r="D58" s="13"/>
      <c r="E58" s="15"/>
      <c r="F58" s="15"/>
      <c r="G58" s="16"/>
    </row>
    <row r="59" spans="3:7" ht="12.75">
      <c r="C59" s="13"/>
      <c r="D59" s="13"/>
      <c r="E59" s="15"/>
      <c r="F59" s="15"/>
      <c r="G59" s="16"/>
    </row>
    <row r="60" spans="3:7" ht="12.75">
      <c r="C60" s="13"/>
      <c r="D60" s="13"/>
      <c r="E60" s="15"/>
      <c r="F60" s="15"/>
      <c r="G60" s="16"/>
    </row>
    <row r="61" spans="3:7" ht="12.75">
      <c r="C61" s="13"/>
      <c r="D61" s="13"/>
      <c r="E61" s="15"/>
      <c r="F61" s="15"/>
      <c r="G61" s="16"/>
    </row>
    <row r="62" spans="3:7" ht="12.75">
      <c r="C62" s="13"/>
      <c r="D62" s="13"/>
      <c r="E62" s="15"/>
      <c r="F62" s="15"/>
      <c r="G62" s="16"/>
    </row>
    <row r="63" spans="1:7" ht="15.75">
      <c r="A63" s="31" t="str">
        <f>A5</f>
        <v>JADI IMAGING HOLDINGS BERHAD (526319 - P)</v>
      </c>
      <c r="B63" s="31"/>
      <c r="C63" s="13"/>
      <c r="D63" s="13"/>
      <c r="E63" s="15"/>
      <c r="F63" s="15"/>
      <c r="G63" s="16"/>
    </row>
    <row r="64" spans="1:7" ht="12.75">
      <c r="A64" s="13"/>
      <c r="B64" s="13"/>
      <c r="C64" s="13"/>
      <c r="D64" s="13"/>
      <c r="E64" s="15"/>
      <c r="F64" s="15"/>
      <c r="G64" s="16"/>
    </row>
    <row r="65" spans="1:7" ht="12.75">
      <c r="A65" s="13"/>
      <c r="B65" s="13"/>
      <c r="C65" s="13"/>
      <c r="D65" s="13"/>
      <c r="E65" s="15"/>
      <c r="F65" s="15"/>
      <c r="G65" s="16"/>
    </row>
    <row r="66" spans="1:7" ht="12.75">
      <c r="A66" s="1" t="s">
        <v>24</v>
      </c>
      <c r="E66" s="10"/>
      <c r="F66" s="10"/>
      <c r="G66" s="10"/>
    </row>
    <row r="67" spans="1:7" ht="12.75">
      <c r="A67" s="92" t="s">
        <v>268</v>
      </c>
      <c r="B67" s="92"/>
      <c r="C67" s="92"/>
      <c r="D67" s="92"/>
      <c r="E67" s="92"/>
      <c r="F67" s="92"/>
      <c r="G67" s="92"/>
    </row>
    <row r="68" spans="1:7" ht="26.25" customHeight="1">
      <c r="A68" s="92"/>
      <c r="B68" s="92"/>
      <c r="C68" s="92"/>
      <c r="D68" s="92"/>
      <c r="E68" s="92"/>
      <c r="F68" s="92"/>
      <c r="G68" s="92"/>
    </row>
    <row r="70" spans="1:8" ht="54" customHeight="1">
      <c r="A70" s="8" t="s">
        <v>272</v>
      </c>
      <c r="B70" s="92" t="s">
        <v>271</v>
      </c>
      <c r="C70" s="92"/>
      <c r="D70" s="92"/>
      <c r="E70" s="92"/>
      <c r="F70" s="92"/>
      <c r="G70" s="92"/>
      <c r="H70" s="8"/>
    </row>
    <row r="71" spans="1:8" ht="12.75">
      <c r="A71" s="92"/>
      <c r="B71" s="92"/>
      <c r="C71" s="92"/>
      <c r="D71" s="92"/>
      <c r="E71" s="92"/>
      <c r="F71" s="92"/>
      <c r="G71" s="92"/>
      <c r="H71" s="8"/>
    </row>
  </sheetData>
  <mergeCells count="3">
    <mergeCell ref="A67:G68"/>
    <mergeCell ref="A71:G71"/>
    <mergeCell ref="B70:G70"/>
  </mergeCells>
  <printOptions/>
  <pageMargins left="0.75" right="0.75" top="1" bottom="0.6" header="0.5" footer="0.5"/>
  <pageSetup firstPageNumber="5"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K347"/>
  <sheetViews>
    <sheetView view="pageBreakPreview" zoomScaleSheetLayoutView="100" workbookViewId="0" topLeftCell="A43">
      <selection activeCell="D52" sqref="D52:D53"/>
    </sheetView>
  </sheetViews>
  <sheetFormatPr defaultColWidth="9.140625" defaultRowHeight="12.75"/>
  <cols>
    <col min="1" max="1" width="3.8515625" style="2" customWidth="1"/>
    <col min="2" max="2" width="4.421875" style="2" customWidth="1"/>
    <col min="3" max="3" width="4.00390625" style="2" customWidth="1"/>
    <col min="4" max="4" width="36.00390625" style="2" customWidth="1"/>
    <col min="5" max="5" width="6.140625" style="2" customWidth="1"/>
    <col min="6" max="6" width="4.140625" style="2" customWidth="1"/>
    <col min="7" max="7" width="12.7109375" style="2" customWidth="1"/>
    <col min="8" max="8" width="5.00390625" style="2" customWidth="1"/>
    <col min="9" max="9" width="14.57421875" style="2" customWidth="1"/>
    <col min="10" max="16384" width="9.140625" style="2" customWidth="1"/>
  </cols>
  <sheetData>
    <row r="1" ht="12.75"/>
    <row r="2" ht="12.75"/>
    <row r="3" ht="12.75"/>
    <row r="4" ht="12.75"/>
    <row r="5" spans="1:5" ht="15.75">
      <c r="A5" s="31" t="str">
        <f>'IS'!A5</f>
        <v>JADI IMAGING HOLDINGS BERHAD (526319 - P)</v>
      </c>
      <c r="B5" s="31"/>
      <c r="E5" s="1"/>
    </row>
    <row r="7" spans="1:5" ht="12.75">
      <c r="A7" s="1" t="s">
        <v>70</v>
      </c>
      <c r="E7" s="1"/>
    </row>
    <row r="8" spans="1:5" ht="12.75">
      <c r="A8" s="1" t="str">
        <f>'IS'!A8</f>
        <v>For The First Quarter Ended 31 March 2006</v>
      </c>
      <c r="E8" s="1"/>
    </row>
    <row r="9" ht="12.75">
      <c r="E9" s="1"/>
    </row>
    <row r="10" ht="12.75">
      <c r="E10" s="1"/>
    </row>
    <row r="11" spans="1:9" ht="12.75">
      <c r="A11" s="21" t="s">
        <v>71</v>
      </c>
      <c r="B11" s="21" t="s">
        <v>72</v>
      </c>
      <c r="C11" s="21"/>
      <c r="D11" s="21"/>
      <c r="E11" s="21"/>
      <c r="F11" s="13"/>
      <c r="G11" s="13"/>
      <c r="H11" s="13"/>
      <c r="I11" s="13"/>
    </row>
    <row r="12" spans="1:9" ht="12.75">
      <c r="A12" s="13"/>
      <c r="B12" s="13"/>
      <c r="C12" s="13"/>
      <c r="D12" s="13"/>
      <c r="E12" s="21"/>
      <c r="F12" s="13"/>
      <c r="G12" s="34"/>
      <c r="H12" s="13"/>
      <c r="I12" s="34"/>
    </row>
    <row r="13" spans="1:9" ht="12.75">
      <c r="A13" s="21" t="s">
        <v>73</v>
      </c>
      <c r="B13" s="21" t="s">
        <v>74</v>
      </c>
      <c r="C13" s="21"/>
      <c r="D13" s="21"/>
      <c r="E13" s="21"/>
      <c r="F13" s="13"/>
      <c r="G13" s="34"/>
      <c r="H13" s="13"/>
      <c r="I13" s="34"/>
    </row>
    <row r="14" spans="1:9" ht="12.75">
      <c r="A14" s="21"/>
      <c r="B14" s="96" t="s">
        <v>284</v>
      </c>
      <c r="C14" s="96"/>
      <c r="D14" s="96"/>
      <c r="E14" s="96"/>
      <c r="F14" s="96"/>
      <c r="G14" s="96"/>
      <c r="H14" s="96"/>
      <c r="I14" s="96"/>
    </row>
    <row r="15" spans="1:9" ht="12.75">
      <c r="A15" s="21"/>
      <c r="B15" s="96"/>
      <c r="C15" s="96"/>
      <c r="D15" s="96"/>
      <c r="E15" s="96"/>
      <c r="F15" s="96"/>
      <c r="G15" s="96"/>
      <c r="H15" s="96"/>
      <c r="I15" s="96"/>
    </row>
    <row r="16" spans="1:9" ht="12.75">
      <c r="A16" s="21"/>
      <c r="B16" s="96"/>
      <c r="C16" s="96"/>
      <c r="D16" s="96"/>
      <c r="E16" s="96"/>
      <c r="F16" s="96"/>
      <c r="G16" s="96"/>
      <c r="H16" s="96"/>
      <c r="I16" s="96"/>
    </row>
    <row r="17" spans="1:9" ht="12.75">
      <c r="A17" s="21"/>
      <c r="B17" s="96"/>
      <c r="C17" s="96"/>
      <c r="D17" s="96"/>
      <c r="E17" s="96"/>
      <c r="F17" s="96"/>
      <c r="G17" s="96"/>
      <c r="H17" s="96"/>
      <c r="I17" s="96"/>
    </row>
    <row r="18" spans="1:9" ht="12.75">
      <c r="A18" s="21"/>
      <c r="B18" s="96"/>
      <c r="C18" s="96"/>
      <c r="D18" s="96"/>
      <c r="E18" s="96"/>
      <c r="F18" s="96"/>
      <c r="G18" s="96"/>
      <c r="H18" s="96"/>
      <c r="I18" s="96"/>
    </row>
    <row r="19" spans="1:9" ht="12.75">
      <c r="A19" s="21"/>
      <c r="B19" s="96"/>
      <c r="C19" s="96"/>
      <c r="D19" s="96"/>
      <c r="E19" s="96"/>
      <c r="F19" s="96"/>
      <c r="G19" s="96"/>
      <c r="H19" s="96"/>
      <c r="I19" s="96"/>
    </row>
    <row r="20" spans="1:9" ht="14.25" customHeight="1">
      <c r="A20" s="13"/>
      <c r="B20" s="96"/>
      <c r="C20" s="96"/>
      <c r="D20" s="96"/>
      <c r="E20" s="96"/>
      <c r="F20" s="96"/>
      <c r="G20" s="96"/>
      <c r="H20" s="96"/>
      <c r="I20" s="96"/>
    </row>
    <row r="21" spans="1:9" ht="12.75">
      <c r="A21" s="13"/>
      <c r="B21" s="35"/>
      <c r="C21" s="35"/>
      <c r="D21" s="35"/>
      <c r="E21" s="35"/>
      <c r="F21" s="35"/>
      <c r="G21" s="35"/>
      <c r="H21" s="35"/>
      <c r="I21" s="35"/>
    </row>
    <row r="22" spans="1:9" ht="12.75">
      <c r="A22" s="13"/>
      <c r="B22" s="96" t="s">
        <v>273</v>
      </c>
      <c r="C22" s="96"/>
      <c r="D22" s="96"/>
      <c r="E22" s="96"/>
      <c r="F22" s="96"/>
      <c r="G22" s="96"/>
      <c r="H22" s="96"/>
      <c r="I22" s="96"/>
    </row>
    <row r="23" spans="1:9" ht="12.75">
      <c r="A23" s="13"/>
      <c r="B23" s="96"/>
      <c r="C23" s="96"/>
      <c r="D23" s="96"/>
      <c r="E23" s="96"/>
      <c r="F23" s="96"/>
      <c r="G23" s="96"/>
      <c r="H23" s="96"/>
      <c r="I23" s="96"/>
    </row>
    <row r="24" spans="1:9" ht="12.75">
      <c r="A24" s="13"/>
      <c r="B24" s="96"/>
      <c r="C24" s="96"/>
      <c r="D24" s="96"/>
      <c r="E24" s="96"/>
      <c r="F24" s="96"/>
      <c r="G24" s="96"/>
      <c r="H24" s="96"/>
      <c r="I24" s="96"/>
    </row>
    <row r="25" spans="1:9" ht="12.75">
      <c r="A25" s="13"/>
      <c r="B25" s="96"/>
      <c r="C25" s="96"/>
      <c r="D25" s="96"/>
      <c r="E25" s="96"/>
      <c r="F25" s="96"/>
      <c r="G25" s="96"/>
      <c r="H25" s="96"/>
      <c r="I25" s="96"/>
    </row>
    <row r="26" spans="1:9" ht="14.25" customHeight="1">
      <c r="A26" s="13"/>
      <c r="B26" s="96"/>
      <c r="C26" s="96"/>
      <c r="D26" s="96"/>
      <c r="E26" s="96"/>
      <c r="F26" s="96"/>
      <c r="G26" s="96"/>
      <c r="H26" s="96"/>
      <c r="I26" s="96"/>
    </row>
    <row r="27" spans="1:9" ht="12.75">
      <c r="A27" s="13"/>
      <c r="B27" s="35"/>
      <c r="C27" s="35"/>
      <c r="D27" s="35"/>
      <c r="E27" s="35"/>
      <c r="F27" s="35"/>
      <c r="G27" s="35"/>
      <c r="H27" s="35"/>
      <c r="I27" s="35"/>
    </row>
    <row r="28" spans="1:9" ht="12.75">
      <c r="A28" s="13"/>
      <c r="B28" s="96" t="s">
        <v>266</v>
      </c>
      <c r="C28" s="96"/>
      <c r="D28" s="96"/>
      <c r="E28" s="96"/>
      <c r="F28" s="96"/>
      <c r="G28" s="96"/>
      <c r="H28" s="96"/>
      <c r="I28" s="96"/>
    </row>
    <row r="29" spans="1:9" ht="12.75">
      <c r="A29" s="13"/>
      <c r="B29" s="96"/>
      <c r="C29" s="96"/>
      <c r="D29" s="96"/>
      <c r="E29" s="96"/>
      <c r="F29" s="96"/>
      <c r="G29" s="96"/>
      <c r="H29" s="96"/>
      <c r="I29" s="96"/>
    </row>
    <row r="30" spans="1:9" ht="14.25" customHeight="1">
      <c r="A30" s="13"/>
      <c r="B30" s="96"/>
      <c r="C30" s="96"/>
      <c r="D30" s="96"/>
      <c r="E30" s="96"/>
      <c r="F30" s="96"/>
      <c r="G30" s="96"/>
      <c r="H30" s="96"/>
      <c r="I30" s="96"/>
    </row>
    <row r="31" spans="1:9" ht="12.75">
      <c r="A31" s="13"/>
      <c r="B31" s="35"/>
      <c r="C31" s="35"/>
      <c r="D31" s="35"/>
      <c r="E31" s="35"/>
      <c r="F31" s="35"/>
      <c r="G31" s="35"/>
      <c r="H31" s="35"/>
      <c r="I31" s="35"/>
    </row>
    <row r="32" spans="1:9" ht="12.75">
      <c r="A32" s="13"/>
      <c r="B32" s="96" t="s">
        <v>246</v>
      </c>
      <c r="C32" s="96"/>
      <c r="D32" s="96"/>
      <c r="E32" s="96"/>
      <c r="F32" s="96"/>
      <c r="G32" s="96"/>
      <c r="H32" s="96"/>
      <c r="I32" s="96"/>
    </row>
    <row r="33" spans="1:9" ht="12.75">
      <c r="A33" s="13"/>
      <c r="B33" s="96"/>
      <c r="C33" s="96"/>
      <c r="D33" s="96"/>
      <c r="E33" s="96"/>
      <c r="F33" s="96"/>
      <c r="G33" s="96"/>
      <c r="H33" s="96"/>
      <c r="I33" s="96"/>
    </row>
    <row r="34" spans="1:9" ht="12.75">
      <c r="A34" s="13"/>
      <c r="B34" s="13"/>
      <c r="C34" s="13"/>
      <c r="D34" s="13"/>
      <c r="E34" s="13"/>
      <c r="F34" s="13"/>
      <c r="G34" s="13"/>
      <c r="H34" s="13"/>
      <c r="I34" s="13"/>
    </row>
    <row r="35" spans="1:9" ht="12.75">
      <c r="A35" s="13"/>
      <c r="B35" s="96" t="s">
        <v>249</v>
      </c>
      <c r="C35" s="96"/>
      <c r="D35" s="96"/>
      <c r="E35" s="96"/>
      <c r="F35" s="96"/>
      <c r="G35" s="96"/>
      <c r="H35" s="96"/>
      <c r="I35" s="96"/>
    </row>
    <row r="36" spans="1:9" ht="12.75">
      <c r="A36" s="13"/>
      <c r="B36" s="96"/>
      <c r="C36" s="96"/>
      <c r="D36" s="96"/>
      <c r="E36" s="96"/>
      <c r="F36" s="96"/>
      <c r="G36" s="96"/>
      <c r="H36" s="96"/>
      <c r="I36" s="96"/>
    </row>
    <row r="37" spans="1:9" ht="12.75">
      <c r="A37" s="13"/>
      <c r="B37" s="13"/>
      <c r="C37" s="13"/>
      <c r="D37" s="13"/>
      <c r="E37" s="13"/>
      <c r="F37" s="13"/>
      <c r="G37" s="13"/>
      <c r="H37" s="13"/>
      <c r="I37" s="13"/>
    </row>
    <row r="38" spans="1:9" ht="12.75">
      <c r="A38" s="13"/>
      <c r="B38" s="89" t="s">
        <v>247</v>
      </c>
      <c r="C38" s="96" t="s">
        <v>285</v>
      </c>
      <c r="D38" s="96"/>
      <c r="E38" s="96"/>
      <c r="F38" s="96"/>
      <c r="G38" s="96"/>
      <c r="H38" s="96"/>
      <c r="I38" s="96"/>
    </row>
    <row r="39" spans="1:9" ht="12.75">
      <c r="A39" s="13"/>
      <c r="B39" s="13"/>
      <c r="C39" s="96"/>
      <c r="D39" s="96"/>
      <c r="E39" s="96"/>
      <c r="F39" s="96"/>
      <c r="G39" s="96"/>
      <c r="H39" s="96"/>
      <c r="I39" s="96"/>
    </row>
    <row r="40" spans="1:9" ht="12.75">
      <c r="A40" s="13"/>
      <c r="B40" s="13"/>
      <c r="C40" s="96"/>
      <c r="D40" s="96"/>
      <c r="E40" s="96"/>
      <c r="F40" s="96"/>
      <c r="G40" s="96"/>
      <c r="H40" s="96"/>
      <c r="I40" s="96"/>
    </row>
    <row r="41" spans="1:9" ht="12.75">
      <c r="A41" s="13"/>
      <c r="B41" s="13"/>
      <c r="C41" s="13"/>
      <c r="D41" s="13"/>
      <c r="E41" s="13"/>
      <c r="F41" s="13"/>
      <c r="G41" s="13"/>
      <c r="H41" s="13"/>
      <c r="I41" s="13"/>
    </row>
    <row r="42" spans="1:9" ht="12.75">
      <c r="A42" s="13"/>
      <c r="B42" s="89" t="s">
        <v>248</v>
      </c>
      <c r="C42" s="96" t="s">
        <v>250</v>
      </c>
      <c r="D42" s="96"/>
      <c r="E42" s="96"/>
      <c r="F42" s="96"/>
      <c r="G42" s="96"/>
      <c r="H42" s="96"/>
      <c r="I42" s="96"/>
    </row>
    <row r="43" spans="1:9" ht="14.25" customHeight="1">
      <c r="A43" s="13"/>
      <c r="B43" s="13"/>
      <c r="C43" s="96"/>
      <c r="D43" s="96"/>
      <c r="E43" s="96"/>
      <c r="F43" s="96"/>
      <c r="G43" s="96"/>
      <c r="H43" s="96"/>
      <c r="I43" s="96"/>
    </row>
    <row r="44" spans="1:9" ht="12.75">
      <c r="A44" s="13"/>
      <c r="B44" s="13"/>
      <c r="C44" s="13"/>
      <c r="D44" s="13"/>
      <c r="E44" s="13"/>
      <c r="F44" s="13"/>
      <c r="G44" s="13"/>
      <c r="H44" s="13"/>
      <c r="I44" s="13"/>
    </row>
    <row r="45" spans="1:9" ht="12.75">
      <c r="A45" s="13"/>
      <c r="B45" s="89" t="s">
        <v>251</v>
      </c>
      <c r="C45" s="96" t="s">
        <v>274</v>
      </c>
      <c r="D45" s="96"/>
      <c r="E45" s="96"/>
      <c r="F45" s="96"/>
      <c r="G45" s="96"/>
      <c r="H45" s="96"/>
      <c r="I45" s="96"/>
    </row>
    <row r="46" spans="1:9" ht="12.75">
      <c r="A46" s="13"/>
      <c r="B46" s="13"/>
      <c r="C46" s="96"/>
      <c r="D46" s="96"/>
      <c r="E46" s="96"/>
      <c r="F46" s="96"/>
      <c r="G46" s="96"/>
      <c r="H46" s="96"/>
      <c r="I46" s="96"/>
    </row>
    <row r="47" spans="1:9" ht="12.75">
      <c r="A47" s="13"/>
      <c r="B47" s="13"/>
      <c r="C47" s="96"/>
      <c r="D47" s="96"/>
      <c r="E47" s="96"/>
      <c r="F47" s="96"/>
      <c r="G47" s="96"/>
      <c r="H47" s="96"/>
      <c r="I47" s="96"/>
    </row>
    <row r="48" spans="1:9" ht="12.75">
      <c r="A48" s="13"/>
      <c r="B48" s="13"/>
      <c r="C48" s="96"/>
      <c r="D48" s="96"/>
      <c r="E48" s="96"/>
      <c r="F48" s="96"/>
      <c r="G48" s="96"/>
      <c r="H48" s="96"/>
      <c r="I48" s="96"/>
    </row>
    <row r="49" spans="1:9" ht="12.75">
      <c r="A49" s="13"/>
      <c r="B49" s="13"/>
      <c r="C49" s="35"/>
      <c r="D49" s="35"/>
      <c r="E49" s="35"/>
      <c r="F49" s="35"/>
      <c r="G49" s="35"/>
      <c r="H49" s="35"/>
      <c r="I49" s="35"/>
    </row>
    <row r="50" spans="1:9" ht="12.75">
      <c r="A50" s="13"/>
      <c r="B50" s="13"/>
      <c r="C50" s="21" t="s">
        <v>252</v>
      </c>
      <c r="D50" s="13"/>
      <c r="E50" s="21"/>
      <c r="F50" s="21" t="s">
        <v>253</v>
      </c>
      <c r="H50" s="13"/>
      <c r="I50" s="13"/>
    </row>
    <row r="51" spans="1:9" ht="12.75">
      <c r="A51" s="13"/>
      <c r="B51" s="13"/>
      <c r="C51" s="89" t="s">
        <v>247</v>
      </c>
      <c r="D51" s="13" t="s">
        <v>254</v>
      </c>
      <c r="E51" s="13"/>
      <c r="F51" s="13" t="s">
        <v>255</v>
      </c>
      <c r="H51" s="13"/>
      <c r="I51" s="13"/>
    </row>
    <row r="52" spans="1:9" ht="12.75">
      <c r="A52" s="13"/>
      <c r="B52" s="13"/>
      <c r="C52" s="89" t="s">
        <v>248</v>
      </c>
      <c r="D52" s="96" t="s">
        <v>265</v>
      </c>
      <c r="E52" s="13"/>
      <c r="F52" s="13" t="s">
        <v>258</v>
      </c>
      <c r="H52" s="13"/>
      <c r="I52" s="13"/>
    </row>
    <row r="53" spans="1:9" ht="12.75">
      <c r="A53" s="13"/>
      <c r="B53" s="13"/>
      <c r="D53" s="96"/>
      <c r="E53" s="13"/>
      <c r="F53" s="13"/>
      <c r="G53" s="13"/>
      <c r="H53" s="13"/>
      <c r="I53" s="13"/>
    </row>
    <row r="54" spans="1:9" ht="12.75">
      <c r="A54" s="13"/>
      <c r="B54" s="13"/>
      <c r="C54" s="89" t="s">
        <v>251</v>
      </c>
      <c r="D54" s="96" t="s">
        <v>256</v>
      </c>
      <c r="E54" s="13"/>
      <c r="F54" s="13" t="s">
        <v>257</v>
      </c>
      <c r="G54" s="13"/>
      <c r="H54" s="13"/>
      <c r="I54" s="13"/>
    </row>
    <row r="55" spans="1:9" ht="12.75">
      <c r="A55" s="13"/>
      <c r="B55" s="13"/>
      <c r="C55" s="13"/>
      <c r="D55" s="96"/>
      <c r="E55" s="13"/>
      <c r="F55" s="13"/>
      <c r="G55" s="13"/>
      <c r="H55" s="13"/>
      <c r="I55" s="13"/>
    </row>
    <row r="56" spans="1:9" ht="12.75">
      <c r="A56" s="13"/>
      <c r="B56" s="13"/>
      <c r="C56" s="13"/>
      <c r="D56" s="13"/>
      <c r="E56" s="13"/>
      <c r="F56" s="13"/>
      <c r="G56" s="15"/>
      <c r="H56" s="15"/>
      <c r="I56" s="16"/>
    </row>
    <row r="57" spans="1:9" ht="12.75">
      <c r="A57" s="13"/>
      <c r="B57" s="13"/>
      <c r="C57" s="13"/>
      <c r="D57" s="13"/>
      <c r="E57" s="13"/>
      <c r="F57" s="13"/>
      <c r="G57" s="15"/>
      <c r="H57" s="15"/>
      <c r="I57" s="16"/>
    </row>
    <row r="58" spans="1:9" ht="12.75">
      <c r="A58" s="21" t="s">
        <v>71</v>
      </c>
      <c r="B58" s="21" t="s">
        <v>91</v>
      </c>
      <c r="C58" s="13"/>
      <c r="D58" s="13"/>
      <c r="E58" s="13"/>
      <c r="F58" s="13"/>
      <c r="G58" s="15"/>
      <c r="H58" s="15"/>
      <c r="I58" s="16"/>
    </row>
    <row r="59" spans="1:9" ht="12.75">
      <c r="A59" s="13"/>
      <c r="B59" s="13"/>
      <c r="C59" s="13"/>
      <c r="D59" s="13"/>
      <c r="E59" s="13"/>
      <c r="F59" s="13"/>
      <c r="G59" s="15"/>
      <c r="H59" s="15"/>
      <c r="I59" s="16"/>
    </row>
    <row r="60" spans="1:9" ht="12.75">
      <c r="A60" s="21" t="s">
        <v>75</v>
      </c>
      <c r="B60" s="21" t="s">
        <v>76</v>
      </c>
      <c r="C60" s="21"/>
      <c r="D60" s="21"/>
      <c r="E60" s="13"/>
      <c r="F60" s="13"/>
      <c r="G60" s="15"/>
      <c r="H60" s="15"/>
      <c r="I60" s="16"/>
    </row>
    <row r="61" spans="1:9" ht="12.75">
      <c r="A61" s="13"/>
      <c r="B61" s="97" t="s">
        <v>286</v>
      </c>
      <c r="C61" s="97"/>
      <c r="D61" s="97"/>
      <c r="E61" s="97"/>
      <c r="F61" s="97"/>
      <c r="G61" s="97"/>
      <c r="H61" s="97"/>
      <c r="I61" s="97"/>
    </row>
    <row r="62" spans="1:9" ht="12.75">
      <c r="A62" s="13"/>
      <c r="B62" s="97"/>
      <c r="C62" s="97"/>
      <c r="D62" s="97"/>
      <c r="E62" s="97"/>
      <c r="F62" s="97"/>
      <c r="G62" s="97"/>
      <c r="H62" s="97"/>
      <c r="I62" s="97"/>
    </row>
    <row r="63" spans="1:9" ht="12.75">
      <c r="A63" s="21"/>
      <c r="B63" s="13"/>
      <c r="C63" s="13"/>
      <c r="D63" s="13"/>
      <c r="E63" s="13"/>
      <c r="F63" s="13"/>
      <c r="G63" s="15"/>
      <c r="H63" s="15"/>
      <c r="I63" s="15"/>
    </row>
    <row r="64" spans="1:9" ht="12.75">
      <c r="A64" s="21" t="s">
        <v>77</v>
      </c>
      <c r="B64" s="21" t="s">
        <v>78</v>
      </c>
      <c r="C64" s="21"/>
      <c r="D64" s="21"/>
      <c r="E64" s="13"/>
      <c r="F64" s="13"/>
      <c r="G64" s="15"/>
      <c r="H64" s="15"/>
      <c r="I64" s="16"/>
    </row>
    <row r="65" spans="1:9" ht="12.75">
      <c r="A65" s="13"/>
      <c r="B65" s="96" t="s">
        <v>79</v>
      </c>
      <c r="C65" s="96"/>
      <c r="D65" s="96"/>
      <c r="E65" s="96"/>
      <c r="F65" s="96"/>
      <c r="G65" s="96"/>
      <c r="H65" s="96"/>
      <c r="I65" s="96"/>
    </row>
    <row r="66" spans="1:9" ht="12.75">
      <c r="A66" s="13"/>
      <c r="B66" s="96"/>
      <c r="C66" s="96"/>
      <c r="D66" s="96"/>
      <c r="E66" s="96"/>
      <c r="F66" s="96"/>
      <c r="G66" s="96"/>
      <c r="H66" s="96"/>
      <c r="I66" s="96"/>
    </row>
    <row r="67" spans="1:9" ht="12.75">
      <c r="A67" s="13"/>
      <c r="B67" s="35"/>
      <c r="C67" s="35"/>
      <c r="D67" s="35"/>
      <c r="E67" s="35"/>
      <c r="F67" s="35"/>
      <c r="G67" s="35"/>
      <c r="H67" s="35"/>
      <c r="I67" s="35"/>
    </row>
    <row r="68" spans="1:9" ht="12.75">
      <c r="A68" s="13"/>
      <c r="B68" s="13"/>
      <c r="C68" s="13"/>
      <c r="D68" s="13"/>
      <c r="E68" s="13"/>
      <c r="F68" s="13"/>
      <c r="G68" s="15"/>
      <c r="H68" s="15"/>
      <c r="I68" s="16"/>
    </row>
    <row r="69" spans="1:9" ht="12.75">
      <c r="A69" s="21" t="s">
        <v>80</v>
      </c>
      <c r="B69" s="21" t="s">
        <v>81</v>
      </c>
      <c r="C69" s="21"/>
      <c r="D69" s="21"/>
      <c r="E69" s="13"/>
      <c r="F69" s="13"/>
      <c r="G69" s="15"/>
      <c r="H69" s="15"/>
      <c r="I69" s="16"/>
    </row>
    <row r="70" spans="1:9" ht="12.75">
      <c r="A70" s="13"/>
      <c r="B70" s="96" t="s">
        <v>180</v>
      </c>
      <c r="C70" s="96"/>
      <c r="D70" s="96"/>
      <c r="E70" s="96"/>
      <c r="F70" s="96"/>
      <c r="G70" s="96"/>
      <c r="H70" s="96"/>
      <c r="I70" s="96"/>
    </row>
    <row r="71" spans="1:9" ht="12.75">
      <c r="A71" s="13"/>
      <c r="B71" s="96"/>
      <c r="C71" s="96"/>
      <c r="D71" s="96"/>
      <c r="E71" s="96"/>
      <c r="F71" s="96"/>
      <c r="G71" s="96"/>
      <c r="H71" s="96"/>
      <c r="I71" s="96"/>
    </row>
    <row r="72" spans="1:9" ht="12.75">
      <c r="A72" s="13"/>
      <c r="B72" s="35"/>
      <c r="C72" s="35"/>
      <c r="D72" s="35"/>
      <c r="E72" s="35"/>
      <c r="F72" s="35"/>
      <c r="G72" s="35"/>
      <c r="H72" s="35"/>
      <c r="I72" s="35"/>
    </row>
    <row r="73" spans="1:9" ht="12.75">
      <c r="A73" s="13"/>
      <c r="B73" s="35"/>
      <c r="C73" s="35"/>
      <c r="D73" s="35"/>
      <c r="E73" s="35"/>
      <c r="F73" s="35"/>
      <c r="G73" s="35"/>
      <c r="H73" s="35"/>
      <c r="I73" s="35"/>
    </row>
    <row r="74" spans="1:9" ht="12.75">
      <c r="A74" s="21" t="s">
        <v>82</v>
      </c>
      <c r="B74" s="21" t="s">
        <v>83</v>
      </c>
      <c r="C74" s="21"/>
      <c r="D74" s="21"/>
      <c r="E74" s="13"/>
      <c r="F74" s="13"/>
      <c r="G74" s="15"/>
      <c r="H74" s="15"/>
      <c r="I74" s="16"/>
    </row>
    <row r="75" spans="1:9" ht="12.75">
      <c r="A75" s="13"/>
      <c r="B75" s="96" t="s">
        <v>225</v>
      </c>
      <c r="C75" s="96"/>
      <c r="D75" s="96"/>
      <c r="E75" s="96"/>
      <c r="F75" s="96"/>
      <c r="G75" s="96"/>
      <c r="H75" s="96"/>
      <c r="I75" s="96"/>
    </row>
    <row r="76" spans="1:9" ht="12.75">
      <c r="A76" s="21"/>
      <c r="B76" s="96"/>
      <c r="C76" s="96"/>
      <c r="D76" s="96"/>
      <c r="E76" s="96"/>
      <c r="F76" s="96"/>
      <c r="G76" s="96"/>
      <c r="H76" s="96"/>
      <c r="I76" s="96"/>
    </row>
    <row r="77" spans="1:9" ht="12.75">
      <c r="A77" s="13"/>
      <c r="B77" s="13"/>
      <c r="C77" s="13"/>
      <c r="D77" s="13"/>
      <c r="E77" s="13"/>
      <c r="F77" s="13"/>
      <c r="G77" s="15"/>
      <c r="H77" s="15"/>
      <c r="I77" s="16"/>
    </row>
    <row r="78" spans="1:9" ht="12.75">
      <c r="A78" s="21" t="s">
        <v>84</v>
      </c>
      <c r="B78" s="21" t="s">
        <v>85</v>
      </c>
      <c r="C78" s="21"/>
      <c r="D78" s="21"/>
      <c r="E78" s="13"/>
      <c r="F78" s="13"/>
      <c r="G78" s="16"/>
      <c r="H78" s="15"/>
      <c r="I78" s="16"/>
    </row>
    <row r="79" spans="1:9" ht="12.75">
      <c r="A79" s="13"/>
      <c r="B79" s="96" t="s">
        <v>275</v>
      </c>
      <c r="C79" s="96"/>
      <c r="D79" s="96"/>
      <c r="E79" s="96"/>
      <c r="F79" s="96"/>
      <c r="G79" s="96"/>
      <c r="H79" s="96"/>
      <c r="I79" s="96"/>
    </row>
    <row r="80" spans="1:9" ht="12.75">
      <c r="A80" s="13"/>
      <c r="B80" s="96"/>
      <c r="C80" s="96"/>
      <c r="D80" s="96"/>
      <c r="E80" s="96"/>
      <c r="F80" s="96"/>
      <c r="G80" s="96"/>
      <c r="H80" s="96"/>
      <c r="I80" s="96"/>
    </row>
    <row r="81" spans="1:9" ht="13.5" customHeight="1">
      <c r="A81" s="13"/>
      <c r="B81" s="96"/>
      <c r="C81" s="96"/>
      <c r="D81" s="96"/>
      <c r="E81" s="96"/>
      <c r="F81" s="96"/>
      <c r="G81" s="96"/>
      <c r="H81" s="96"/>
      <c r="I81" s="96"/>
    </row>
    <row r="82" spans="1:9" ht="12.75">
      <c r="A82" s="13"/>
      <c r="B82" s="35"/>
      <c r="C82" s="35"/>
      <c r="D82" s="35"/>
      <c r="E82" s="17"/>
      <c r="F82" s="17"/>
      <c r="G82" s="17"/>
      <c r="H82" s="17"/>
      <c r="I82" s="17" t="s">
        <v>188</v>
      </c>
    </row>
    <row r="83" spans="1:9" ht="12.75">
      <c r="A83" s="13"/>
      <c r="B83" s="35"/>
      <c r="C83" s="35"/>
      <c r="D83" s="35"/>
      <c r="E83" s="17" t="s">
        <v>244</v>
      </c>
      <c r="F83" s="17"/>
      <c r="G83" s="17" t="s">
        <v>146</v>
      </c>
      <c r="H83" s="17"/>
      <c r="I83" s="17" t="s">
        <v>190</v>
      </c>
    </row>
    <row r="84" spans="1:9" ht="12.75">
      <c r="A84" s="13"/>
      <c r="B84" s="13"/>
      <c r="C84" s="13"/>
      <c r="D84" s="13"/>
      <c r="E84" s="80" t="s">
        <v>245</v>
      </c>
      <c r="F84" s="83"/>
      <c r="G84" s="83" t="s">
        <v>187</v>
      </c>
      <c r="H84" s="83"/>
      <c r="I84" s="83" t="s">
        <v>189</v>
      </c>
    </row>
    <row r="85" spans="1:9" ht="12.75">
      <c r="A85" s="13"/>
      <c r="B85" s="13" t="s">
        <v>185</v>
      </c>
      <c r="C85" s="13"/>
      <c r="D85" s="13"/>
      <c r="E85" s="52">
        <v>0.1</v>
      </c>
      <c r="F85" s="13"/>
      <c r="G85" s="15">
        <v>77000000</v>
      </c>
      <c r="H85" s="15"/>
      <c r="I85" s="16">
        <v>0</v>
      </c>
    </row>
    <row r="86" spans="1:9" ht="12.75">
      <c r="A86" s="13"/>
      <c r="B86" s="13" t="s">
        <v>186</v>
      </c>
      <c r="C86" s="13"/>
      <c r="D86" s="13"/>
      <c r="E86" s="52">
        <v>0.1</v>
      </c>
      <c r="F86" s="13"/>
      <c r="G86" s="15">
        <v>156999980</v>
      </c>
      <c r="H86" s="15"/>
      <c r="I86" s="16">
        <f>(G86*E86)-1427969</f>
        <v>14272029</v>
      </c>
    </row>
    <row r="87" spans="1:9" ht="12.75">
      <c r="A87" s="13"/>
      <c r="B87" s="13"/>
      <c r="C87" s="13"/>
      <c r="D87" s="13"/>
      <c r="E87" s="13"/>
      <c r="F87" s="13"/>
      <c r="G87" s="15"/>
      <c r="H87" s="15"/>
      <c r="I87" s="16"/>
    </row>
    <row r="88" spans="1:9" ht="12.75">
      <c r="A88" s="13"/>
      <c r="B88" s="13" t="s">
        <v>241</v>
      </c>
      <c r="C88" s="96" t="s">
        <v>242</v>
      </c>
      <c r="D88" s="96"/>
      <c r="E88" s="96"/>
      <c r="F88" s="96"/>
      <c r="G88" s="96"/>
      <c r="H88" s="96"/>
      <c r="I88" s="96"/>
    </row>
    <row r="89" spans="1:9" ht="12.75">
      <c r="A89" s="13"/>
      <c r="B89" s="13"/>
      <c r="C89" s="96"/>
      <c r="D89" s="96"/>
      <c r="E89" s="96"/>
      <c r="F89" s="96"/>
      <c r="G89" s="96"/>
      <c r="H89" s="96"/>
      <c r="I89" s="96"/>
    </row>
    <row r="90" spans="1:9" ht="12.75">
      <c r="A90" s="13"/>
      <c r="B90" s="13"/>
      <c r="C90" s="35"/>
      <c r="D90" s="35"/>
      <c r="E90" s="35"/>
      <c r="F90" s="35"/>
      <c r="G90" s="35"/>
      <c r="H90" s="35"/>
      <c r="I90" s="35"/>
    </row>
    <row r="91" spans="1:9" ht="12.75">
      <c r="A91" s="13"/>
      <c r="B91" s="35"/>
      <c r="C91" s="35"/>
      <c r="D91" s="35"/>
      <c r="E91" s="35"/>
      <c r="F91" s="35"/>
      <c r="G91" s="35"/>
      <c r="H91" s="35"/>
      <c r="I91" s="35"/>
    </row>
    <row r="92" spans="1:9" ht="12.75">
      <c r="A92" s="21" t="s">
        <v>86</v>
      </c>
      <c r="B92" s="21" t="s">
        <v>87</v>
      </c>
      <c r="C92" s="21"/>
      <c r="D92" s="21"/>
      <c r="E92" s="13"/>
      <c r="F92" s="13"/>
      <c r="G92" s="15"/>
      <c r="H92" s="15"/>
      <c r="I92" s="15"/>
    </row>
    <row r="93" spans="1:9" ht="12.75">
      <c r="A93" s="21"/>
      <c r="B93" s="13" t="s">
        <v>88</v>
      </c>
      <c r="C93" s="13"/>
      <c r="D93" s="13"/>
      <c r="E93" s="13"/>
      <c r="F93" s="13"/>
      <c r="G93" s="15"/>
      <c r="H93" s="15"/>
      <c r="I93" s="15"/>
    </row>
    <row r="94" spans="1:9" ht="12.75">
      <c r="A94" s="13"/>
      <c r="B94" s="13"/>
      <c r="C94" s="13"/>
      <c r="D94" s="13"/>
      <c r="E94" s="13"/>
      <c r="F94" s="13"/>
      <c r="G94" s="13"/>
      <c r="H94" s="13"/>
      <c r="I94" s="13"/>
    </row>
    <row r="95" spans="1:9" ht="12.75">
      <c r="A95" s="13"/>
      <c r="B95" s="13"/>
      <c r="C95" s="13"/>
      <c r="D95" s="13"/>
      <c r="E95" s="13"/>
      <c r="F95" s="13"/>
      <c r="G95" s="13"/>
      <c r="H95" s="13"/>
      <c r="I95" s="13"/>
    </row>
    <row r="96" spans="1:9" ht="12.75">
      <c r="A96" s="13"/>
      <c r="B96" s="13"/>
      <c r="C96" s="13"/>
      <c r="D96" s="13"/>
      <c r="E96" s="13"/>
      <c r="F96" s="13"/>
      <c r="G96" s="13"/>
      <c r="H96" s="13"/>
      <c r="I96" s="13"/>
    </row>
    <row r="97" spans="1:9" ht="12.75">
      <c r="A97" s="13"/>
      <c r="B97" s="13"/>
      <c r="C97" s="13"/>
      <c r="D97" s="13"/>
      <c r="E97" s="13"/>
      <c r="F97" s="13"/>
      <c r="G97" s="13"/>
      <c r="H97" s="13"/>
      <c r="I97" s="13"/>
    </row>
    <row r="98" spans="1:9" ht="12.75">
      <c r="A98" s="13"/>
      <c r="B98" s="13"/>
      <c r="C98" s="13"/>
      <c r="D98" s="13"/>
      <c r="E98" s="13"/>
      <c r="F98" s="13"/>
      <c r="G98" s="13"/>
      <c r="H98" s="13"/>
      <c r="I98" s="13"/>
    </row>
    <row r="99" spans="1:9" ht="12.75">
      <c r="A99" s="13"/>
      <c r="B99" s="13"/>
      <c r="C99" s="13"/>
      <c r="D99" s="13"/>
      <c r="E99" s="13"/>
      <c r="F99" s="13"/>
      <c r="G99" s="13"/>
      <c r="H99" s="13"/>
      <c r="I99" s="13"/>
    </row>
    <row r="100" spans="1:9" ht="12.75">
      <c r="A100" s="13"/>
      <c r="B100" s="13"/>
      <c r="C100" s="13"/>
      <c r="D100" s="13"/>
      <c r="E100" s="13"/>
      <c r="F100" s="13"/>
      <c r="G100" s="13"/>
      <c r="H100" s="13"/>
      <c r="I100" s="13"/>
    </row>
    <row r="101" spans="1:9" ht="12.75">
      <c r="A101" s="13"/>
      <c r="B101" s="13"/>
      <c r="C101" s="13"/>
      <c r="D101" s="13"/>
      <c r="E101" s="13"/>
      <c r="F101" s="13"/>
      <c r="G101" s="13"/>
      <c r="H101" s="13"/>
      <c r="I101" s="13"/>
    </row>
    <row r="102" spans="1:9" ht="12.75">
      <c r="A102" s="13"/>
      <c r="B102" s="13"/>
      <c r="C102" s="13"/>
      <c r="D102" s="13"/>
      <c r="E102" s="13"/>
      <c r="F102" s="13"/>
      <c r="G102" s="13"/>
      <c r="H102" s="13"/>
      <c r="I102" s="13"/>
    </row>
    <row r="103" spans="1:9" ht="12.75">
      <c r="A103" s="13"/>
      <c r="B103" s="13"/>
      <c r="C103" s="13"/>
      <c r="D103" s="13"/>
      <c r="E103" s="13"/>
      <c r="F103" s="13"/>
      <c r="G103" s="13"/>
      <c r="H103" s="13"/>
      <c r="I103" s="13"/>
    </row>
    <row r="104" spans="1:9" ht="12.75">
      <c r="A104" s="13"/>
      <c r="B104" s="13"/>
      <c r="C104" s="13"/>
      <c r="D104" s="13"/>
      <c r="E104" s="13"/>
      <c r="F104" s="13"/>
      <c r="G104" s="13"/>
      <c r="H104" s="13"/>
      <c r="I104" s="13"/>
    </row>
    <row r="105" spans="1:9" ht="12.75">
      <c r="A105" s="21" t="s">
        <v>71</v>
      </c>
      <c r="B105" s="21" t="s">
        <v>91</v>
      </c>
      <c r="C105" s="13"/>
      <c r="D105" s="13"/>
      <c r="E105" s="13"/>
      <c r="F105" s="13"/>
      <c r="G105" s="13"/>
      <c r="H105" s="13"/>
      <c r="I105" s="13"/>
    </row>
    <row r="106" spans="1:9" ht="12.75">
      <c r="A106" s="13"/>
      <c r="B106" s="13"/>
      <c r="C106" s="13"/>
      <c r="D106" s="13"/>
      <c r="E106" s="13"/>
      <c r="F106" s="13"/>
      <c r="G106" s="13"/>
      <c r="H106" s="13"/>
      <c r="I106" s="13"/>
    </row>
    <row r="107" spans="1:9" ht="12.75">
      <c r="A107" s="21" t="s">
        <v>89</v>
      </c>
      <c r="B107" s="21" t="s">
        <v>90</v>
      </c>
      <c r="C107" s="13"/>
      <c r="D107" s="13"/>
      <c r="E107" s="13"/>
      <c r="F107" s="13"/>
      <c r="G107" s="13"/>
      <c r="H107" s="13"/>
      <c r="I107" s="13"/>
    </row>
    <row r="108" spans="1:9" ht="12.75" customHeight="1">
      <c r="A108" s="13"/>
      <c r="B108" s="98" t="s">
        <v>226</v>
      </c>
      <c r="C108" s="98"/>
      <c r="D108" s="98"/>
      <c r="E108" s="98"/>
      <c r="F108" s="98"/>
      <c r="G108" s="98"/>
      <c r="H108" s="38"/>
      <c r="I108" s="38"/>
    </row>
    <row r="109" spans="1:9" ht="12.75">
      <c r="A109" s="13"/>
      <c r="B109" s="38"/>
      <c r="C109" s="38"/>
      <c r="D109" s="38"/>
      <c r="E109" s="38"/>
      <c r="F109" s="38"/>
      <c r="G109" s="38"/>
      <c r="H109" s="38"/>
      <c r="I109" s="17" t="s">
        <v>205</v>
      </c>
    </row>
    <row r="110" spans="1:9" ht="12.75">
      <c r="A110" s="13"/>
      <c r="B110" s="13"/>
      <c r="C110" s="13"/>
      <c r="D110" s="13"/>
      <c r="E110" s="13"/>
      <c r="F110" s="13"/>
      <c r="G110" s="13"/>
      <c r="H110" s="13"/>
      <c r="I110" s="17" t="s">
        <v>206</v>
      </c>
    </row>
    <row r="111" spans="1:9" ht="12.75">
      <c r="A111" s="13"/>
      <c r="C111" s="13"/>
      <c r="D111" s="13"/>
      <c r="E111" s="13"/>
      <c r="F111" s="13"/>
      <c r="G111" s="13"/>
      <c r="H111" s="13"/>
      <c r="I111" s="17" t="s">
        <v>142</v>
      </c>
    </row>
    <row r="112" spans="1:9" ht="12.75" customHeight="1">
      <c r="A112" s="13"/>
      <c r="C112" s="13"/>
      <c r="D112" s="13"/>
      <c r="E112" s="13"/>
      <c r="F112" s="13"/>
      <c r="G112" s="13"/>
      <c r="H112" s="13"/>
      <c r="I112" s="17" t="s">
        <v>9</v>
      </c>
    </row>
    <row r="113" spans="2:9" ht="12.75">
      <c r="B113" s="64" t="s">
        <v>212</v>
      </c>
      <c r="E113" s="13"/>
      <c r="F113" s="13"/>
      <c r="G113" s="13"/>
      <c r="H113" s="13"/>
      <c r="I113" s="51"/>
    </row>
    <row r="114" spans="2:9" ht="12.75">
      <c r="B114" s="2" t="s">
        <v>202</v>
      </c>
      <c r="E114" s="13"/>
      <c r="F114" s="13"/>
      <c r="G114" s="13"/>
      <c r="H114" s="13"/>
      <c r="I114" s="23">
        <v>13129</v>
      </c>
    </row>
    <row r="115" spans="2:9" ht="12.75">
      <c r="B115" s="2" t="s">
        <v>201</v>
      </c>
      <c r="E115" s="13"/>
      <c r="F115" s="13"/>
      <c r="G115" s="13"/>
      <c r="H115" s="13"/>
      <c r="I115" s="23">
        <v>0</v>
      </c>
    </row>
    <row r="116" spans="5:9" ht="13.5" thickBot="1">
      <c r="E116" s="13"/>
      <c r="F116" s="13"/>
      <c r="G116" s="13"/>
      <c r="H116" s="13"/>
      <c r="I116" s="85">
        <f>SUM(I114:I115)</f>
        <v>13129</v>
      </c>
    </row>
    <row r="117" spans="2:9" ht="12.75">
      <c r="B117" s="2" t="s">
        <v>146</v>
      </c>
      <c r="E117" s="13"/>
      <c r="F117" s="13"/>
      <c r="G117" s="13"/>
      <c r="H117" s="13"/>
      <c r="I117" s="13"/>
    </row>
    <row r="118" spans="2:9" ht="12.75">
      <c r="B118" s="56" t="s">
        <v>213</v>
      </c>
      <c r="E118" s="13"/>
      <c r="F118" s="13"/>
      <c r="G118" s="13"/>
      <c r="H118" s="13"/>
      <c r="I118" s="13"/>
    </row>
    <row r="119" spans="2:9" ht="12.75">
      <c r="B119" s="2" t="s">
        <v>202</v>
      </c>
      <c r="E119" s="13"/>
      <c r="F119" s="13"/>
      <c r="G119" s="13"/>
      <c r="H119" s="13"/>
      <c r="I119" s="23">
        <f>2936-I120</f>
        <v>3121</v>
      </c>
    </row>
    <row r="120" spans="2:9" ht="12.75">
      <c r="B120" s="2" t="s">
        <v>201</v>
      </c>
      <c r="E120" s="13"/>
      <c r="F120" s="13"/>
      <c r="G120" s="13"/>
      <c r="H120" s="13"/>
      <c r="I120" s="23">
        <v>-185</v>
      </c>
    </row>
    <row r="121" spans="2:9" ht="13.5" thickBot="1">
      <c r="B121" s="2" t="s">
        <v>16</v>
      </c>
      <c r="E121" s="13"/>
      <c r="F121" s="13"/>
      <c r="G121" s="13"/>
      <c r="H121" s="13"/>
      <c r="I121" s="85">
        <f>SUM(I119:I120)</f>
        <v>2936</v>
      </c>
    </row>
    <row r="122" spans="5:9" ht="12.75">
      <c r="E122" s="13"/>
      <c r="F122" s="13"/>
      <c r="G122" s="13"/>
      <c r="H122" s="13"/>
      <c r="I122" s="13"/>
    </row>
    <row r="123" spans="2:9" ht="12.75">
      <c r="B123" s="92" t="s">
        <v>227</v>
      </c>
      <c r="C123" s="92"/>
      <c r="D123" s="92"/>
      <c r="E123" s="92"/>
      <c r="F123" s="92"/>
      <c r="G123" s="92"/>
      <c r="H123" s="92"/>
      <c r="I123" s="92"/>
    </row>
    <row r="124" spans="2:9" ht="12.75">
      <c r="B124" s="92"/>
      <c r="C124" s="92"/>
      <c r="D124" s="92"/>
      <c r="E124" s="92"/>
      <c r="F124" s="92"/>
      <c r="G124" s="92"/>
      <c r="H124" s="92"/>
      <c r="I124" s="92"/>
    </row>
    <row r="125" spans="2:9" ht="12.75">
      <c r="B125" s="8"/>
      <c r="C125" s="8"/>
      <c r="D125" s="8"/>
      <c r="E125" s="8"/>
      <c r="F125" s="8"/>
      <c r="G125" s="8"/>
      <c r="H125" s="8"/>
      <c r="I125" s="8"/>
    </row>
    <row r="126" spans="5:9" ht="12.75">
      <c r="E126" s="13"/>
      <c r="F126" s="13"/>
      <c r="G126" s="13"/>
      <c r="H126" s="13"/>
      <c r="I126" s="13"/>
    </row>
    <row r="127" spans="1:9" ht="12.75">
      <c r="A127" s="21" t="s">
        <v>92</v>
      </c>
      <c r="B127" s="21" t="s">
        <v>93</v>
      </c>
      <c r="C127" s="21"/>
      <c r="D127" s="21"/>
      <c r="E127" s="13"/>
      <c r="F127" s="13"/>
      <c r="G127" s="13"/>
      <c r="H127" s="13"/>
      <c r="I127" s="13"/>
    </row>
    <row r="128" spans="1:9" ht="12.75">
      <c r="A128" s="13"/>
      <c r="B128" s="96" t="s">
        <v>228</v>
      </c>
      <c r="C128" s="96"/>
      <c r="D128" s="96"/>
      <c r="E128" s="96"/>
      <c r="F128" s="96"/>
      <c r="G128" s="96"/>
      <c r="H128" s="96"/>
      <c r="I128" s="96"/>
    </row>
    <row r="129" spans="1:9" ht="12.75">
      <c r="A129" s="13"/>
      <c r="B129" s="96"/>
      <c r="C129" s="96"/>
      <c r="D129" s="96"/>
      <c r="E129" s="96"/>
      <c r="F129" s="96"/>
      <c r="G129" s="96"/>
      <c r="H129" s="96"/>
      <c r="I129" s="96"/>
    </row>
    <row r="130" spans="1:9" ht="12.75">
      <c r="A130" s="13"/>
      <c r="B130" s="96"/>
      <c r="C130" s="96"/>
      <c r="D130" s="96"/>
      <c r="E130" s="96"/>
      <c r="F130" s="96"/>
      <c r="G130" s="96"/>
      <c r="H130" s="96"/>
      <c r="I130" s="96"/>
    </row>
    <row r="131" spans="1:9" ht="12.75">
      <c r="A131" s="13"/>
      <c r="B131" s="35"/>
      <c r="C131" s="35"/>
      <c r="D131" s="35"/>
      <c r="E131" s="35"/>
      <c r="F131" s="35"/>
      <c r="G131" s="35"/>
      <c r="H131" s="35"/>
      <c r="I131" s="35"/>
    </row>
    <row r="132" spans="1:9" ht="12.75">
      <c r="A132" s="13"/>
      <c r="D132" s="13"/>
      <c r="E132" s="13"/>
      <c r="F132" s="13"/>
      <c r="G132" s="13"/>
      <c r="H132" s="13"/>
      <c r="I132" s="55"/>
    </row>
    <row r="133" spans="1:2" ht="12.75">
      <c r="A133" s="21" t="s">
        <v>94</v>
      </c>
      <c r="B133" s="21" t="s">
        <v>193</v>
      </c>
    </row>
    <row r="134" spans="2:9" ht="12.75">
      <c r="B134" s="92" t="s">
        <v>287</v>
      </c>
      <c r="C134" s="92"/>
      <c r="D134" s="92"/>
      <c r="E134" s="92"/>
      <c r="F134" s="92"/>
      <c r="G134" s="92"/>
      <c r="H134" s="92"/>
      <c r="I134" s="92"/>
    </row>
    <row r="135" spans="2:9" ht="12.75">
      <c r="B135" s="92"/>
      <c r="C135" s="92"/>
      <c r="D135" s="92"/>
      <c r="E135" s="92"/>
      <c r="F135" s="92"/>
      <c r="G135" s="92"/>
      <c r="H135" s="92"/>
      <c r="I135" s="92"/>
    </row>
    <row r="136" spans="2:9" ht="25.5" customHeight="1">
      <c r="B136" s="92"/>
      <c r="C136" s="92"/>
      <c r="D136" s="92"/>
      <c r="E136" s="92"/>
      <c r="F136" s="92"/>
      <c r="G136" s="92"/>
      <c r="H136" s="92"/>
      <c r="I136" s="92"/>
    </row>
    <row r="138" spans="2:9" ht="12.75">
      <c r="B138" s="100" t="s">
        <v>288</v>
      </c>
      <c r="C138" s="100"/>
      <c r="D138" s="100"/>
      <c r="E138" s="100"/>
      <c r="F138" s="100"/>
      <c r="G138" s="100"/>
      <c r="H138" s="100"/>
      <c r="I138" s="100"/>
    </row>
    <row r="139" spans="2:9" ht="12.75">
      <c r="B139" s="100"/>
      <c r="C139" s="100"/>
      <c r="D139" s="100"/>
      <c r="E139" s="100"/>
      <c r="F139" s="100"/>
      <c r="G139" s="100"/>
      <c r="H139" s="100"/>
      <c r="I139" s="100"/>
    </row>
    <row r="140" spans="2:9" ht="14.25" customHeight="1">
      <c r="B140" s="100"/>
      <c r="C140" s="100"/>
      <c r="D140" s="100"/>
      <c r="E140" s="100"/>
      <c r="F140" s="100"/>
      <c r="G140" s="100"/>
      <c r="H140" s="100"/>
      <c r="I140" s="100"/>
    </row>
    <row r="141" spans="2:9" ht="12.75">
      <c r="B141" s="68"/>
      <c r="C141" s="68"/>
      <c r="D141" s="68"/>
      <c r="E141" s="68"/>
      <c r="F141" s="68"/>
      <c r="G141" s="68"/>
      <c r="H141" s="68"/>
      <c r="I141" s="68"/>
    </row>
    <row r="143" spans="1:2" ht="12.75">
      <c r="A143" s="21" t="s">
        <v>95</v>
      </c>
      <c r="B143" s="21" t="s">
        <v>96</v>
      </c>
    </row>
    <row r="144" spans="2:9" ht="12.75" customHeight="1">
      <c r="B144" s="92" t="s">
        <v>229</v>
      </c>
      <c r="C144" s="92"/>
      <c r="D144" s="92"/>
      <c r="E144" s="92"/>
      <c r="F144" s="92"/>
      <c r="G144" s="92"/>
      <c r="H144" s="92"/>
      <c r="I144" s="92"/>
    </row>
    <row r="145" spans="2:9" ht="12.75" customHeight="1">
      <c r="B145" s="8"/>
      <c r="C145" s="8"/>
      <c r="D145" s="8"/>
      <c r="E145" s="8"/>
      <c r="F145" s="8"/>
      <c r="G145" s="8"/>
      <c r="H145" s="8"/>
      <c r="I145" s="8"/>
    </row>
    <row r="147" spans="1:2" ht="12.75">
      <c r="A147" s="21" t="s">
        <v>97</v>
      </c>
      <c r="B147" s="21" t="s">
        <v>98</v>
      </c>
    </row>
    <row r="148" spans="2:9" ht="12.75">
      <c r="B148" s="100" t="s">
        <v>230</v>
      </c>
      <c r="C148" s="100"/>
      <c r="D148" s="100"/>
      <c r="E148" s="100"/>
      <c r="F148" s="100"/>
      <c r="G148" s="100"/>
      <c r="H148" s="100"/>
      <c r="I148" s="100"/>
    </row>
    <row r="149" spans="2:9" ht="12.75">
      <c r="B149" s="100"/>
      <c r="C149" s="100"/>
      <c r="D149" s="100"/>
      <c r="E149" s="100"/>
      <c r="F149" s="100"/>
      <c r="G149" s="100"/>
      <c r="H149" s="100"/>
      <c r="I149" s="100"/>
    </row>
    <row r="150" spans="2:9" ht="12.75">
      <c r="B150" s="100"/>
      <c r="C150" s="100"/>
      <c r="D150" s="100"/>
      <c r="E150" s="100"/>
      <c r="F150" s="100"/>
      <c r="G150" s="100"/>
      <c r="H150" s="100"/>
      <c r="I150" s="100"/>
    </row>
    <row r="152" spans="1:2" ht="12.75">
      <c r="A152" s="21" t="s">
        <v>71</v>
      </c>
      <c r="B152" s="21" t="s">
        <v>91</v>
      </c>
    </row>
    <row r="154" spans="1:9" ht="12.75">
      <c r="A154" s="49" t="s">
        <v>99</v>
      </c>
      <c r="B154" s="49" t="s">
        <v>100</v>
      </c>
      <c r="C154" s="33"/>
      <c r="D154" s="33"/>
      <c r="E154" s="33"/>
      <c r="F154" s="33"/>
      <c r="G154" s="33"/>
      <c r="H154" s="33"/>
      <c r="I154" s="33"/>
    </row>
    <row r="155" spans="1:9" ht="12.75" customHeight="1">
      <c r="A155" s="33"/>
      <c r="B155" s="102" t="s">
        <v>181</v>
      </c>
      <c r="C155" s="102"/>
      <c r="D155" s="102"/>
      <c r="E155" s="102"/>
      <c r="F155" s="102"/>
      <c r="G155" s="102"/>
      <c r="H155" s="102"/>
      <c r="I155" s="102"/>
    </row>
    <row r="156" spans="1:9" ht="14.25" customHeight="1">
      <c r="A156" s="33"/>
      <c r="B156" s="102"/>
      <c r="C156" s="102"/>
      <c r="D156" s="102"/>
      <c r="E156" s="102"/>
      <c r="F156" s="102"/>
      <c r="G156" s="102"/>
      <c r="H156" s="102"/>
      <c r="I156" s="102"/>
    </row>
    <row r="157" spans="1:9" ht="12.75">
      <c r="A157" s="33"/>
      <c r="B157" s="50"/>
      <c r="C157" s="50"/>
      <c r="D157" s="50"/>
      <c r="E157" s="50"/>
      <c r="F157" s="50"/>
      <c r="G157" s="50"/>
      <c r="H157" s="50"/>
      <c r="I157" s="17" t="s">
        <v>182</v>
      </c>
    </row>
    <row r="158" spans="1:9" ht="12.75">
      <c r="A158" s="33"/>
      <c r="B158" s="50"/>
      <c r="C158" s="50"/>
      <c r="D158" s="50"/>
      <c r="E158" s="50"/>
      <c r="F158" s="50"/>
      <c r="G158" s="50"/>
      <c r="H158" s="50"/>
      <c r="I158" s="17" t="s">
        <v>183</v>
      </c>
    </row>
    <row r="159" spans="1:9" ht="12.75">
      <c r="A159" s="33"/>
      <c r="B159" s="50"/>
      <c r="C159" s="50"/>
      <c r="D159" s="50"/>
      <c r="E159" s="50"/>
      <c r="F159" s="50"/>
      <c r="G159" s="50"/>
      <c r="H159" s="50"/>
      <c r="I159" s="17" t="s">
        <v>142</v>
      </c>
    </row>
    <row r="160" spans="1:9" ht="12.75">
      <c r="A160" s="33"/>
      <c r="B160" s="50"/>
      <c r="C160" s="50"/>
      <c r="D160" s="50"/>
      <c r="E160" s="50"/>
      <c r="F160" s="50"/>
      <c r="G160" s="50"/>
      <c r="H160" s="50"/>
      <c r="I160" s="17" t="s">
        <v>9</v>
      </c>
    </row>
    <row r="161" spans="2:9" ht="12.75">
      <c r="B161" s="33" t="s">
        <v>184</v>
      </c>
      <c r="C161" s="50"/>
      <c r="D161" s="50"/>
      <c r="E161" s="50"/>
      <c r="F161" s="50"/>
      <c r="G161" s="50"/>
      <c r="H161" s="50"/>
      <c r="I161" s="51"/>
    </row>
    <row r="162" spans="1:9" ht="12.75">
      <c r="A162" s="33"/>
      <c r="B162" s="94" t="s">
        <v>276</v>
      </c>
      <c r="C162" s="94"/>
      <c r="D162" s="94"/>
      <c r="E162" s="94"/>
      <c r="F162" s="94"/>
      <c r="G162" s="50"/>
      <c r="H162" s="50"/>
      <c r="I162" s="57">
        <v>5029</v>
      </c>
    </row>
    <row r="163" spans="1:9" ht="12.75">
      <c r="A163" s="33"/>
      <c r="B163" s="94" t="s">
        <v>191</v>
      </c>
      <c r="C163" s="94"/>
      <c r="D163" s="94"/>
      <c r="E163" s="50"/>
      <c r="F163" s="50"/>
      <c r="G163" s="50"/>
      <c r="H163" s="50"/>
      <c r="I163" s="57">
        <v>5506</v>
      </c>
    </row>
    <row r="164" spans="1:9" ht="13.5" thickBot="1">
      <c r="A164" s="33"/>
      <c r="B164" s="51"/>
      <c r="C164" s="51"/>
      <c r="D164" s="51"/>
      <c r="E164" s="50"/>
      <c r="F164" s="50"/>
      <c r="G164" s="50"/>
      <c r="H164" s="50"/>
      <c r="I164" s="58">
        <f>SUM(I162:I163)</f>
        <v>10535</v>
      </c>
    </row>
    <row r="165" spans="2:9" ht="12.75">
      <c r="B165" s="36"/>
      <c r="C165" s="36"/>
      <c r="D165" s="36"/>
      <c r="E165" s="36"/>
      <c r="F165" s="36"/>
      <c r="G165" s="36"/>
      <c r="H165" s="36"/>
      <c r="I165" s="48"/>
    </row>
    <row r="166" spans="2:9" ht="12.75" customHeight="1">
      <c r="B166" s="102" t="s">
        <v>192</v>
      </c>
      <c r="C166" s="102"/>
      <c r="D166" s="102"/>
      <c r="E166" s="102"/>
      <c r="F166" s="102"/>
      <c r="G166" s="102"/>
      <c r="H166" s="102"/>
      <c r="I166" s="102"/>
    </row>
    <row r="167" spans="2:9" ht="12.75">
      <c r="B167" s="37"/>
      <c r="C167" s="37"/>
      <c r="D167" s="37"/>
      <c r="E167" s="37"/>
      <c r="F167" s="37"/>
      <c r="G167" s="37"/>
      <c r="H167" s="37"/>
      <c r="I167" s="37"/>
    </row>
    <row r="168" spans="2:9" ht="12.75">
      <c r="B168" s="37"/>
      <c r="C168" s="37"/>
      <c r="D168" s="37"/>
      <c r="E168" s="37"/>
      <c r="F168" s="37"/>
      <c r="G168" s="37"/>
      <c r="H168" s="37"/>
      <c r="I168" s="37"/>
    </row>
    <row r="169" spans="1:2" ht="12.75">
      <c r="A169" s="21" t="s">
        <v>101</v>
      </c>
      <c r="B169" s="21" t="s">
        <v>102</v>
      </c>
    </row>
    <row r="170" spans="2:9" ht="12.75">
      <c r="B170" s="8"/>
      <c r="C170" s="8"/>
      <c r="D170" s="8"/>
      <c r="E170" s="8"/>
      <c r="F170" s="8"/>
      <c r="G170" s="8"/>
      <c r="H170" s="8"/>
      <c r="I170" s="17" t="s">
        <v>182</v>
      </c>
    </row>
    <row r="171" spans="2:9" ht="12.75">
      <c r="B171" s="8"/>
      <c r="C171" s="8"/>
      <c r="D171" s="8"/>
      <c r="E171" s="8"/>
      <c r="F171" s="8"/>
      <c r="G171" s="8"/>
      <c r="H171" s="8"/>
      <c r="I171" s="17" t="s">
        <v>183</v>
      </c>
    </row>
    <row r="172" spans="3:9" ht="12.75">
      <c r="C172" s="8"/>
      <c r="D172" s="8"/>
      <c r="E172" s="8"/>
      <c r="F172" s="8"/>
      <c r="G172" s="8"/>
      <c r="H172" s="8"/>
      <c r="I172" s="17" t="s">
        <v>142</v>
      </c>
    </row>
    <row r="173" spans="2:9" ht="12.75">
      <c r="B173" s="60" t="s">
        <v>146</v>
      </c>
      <c r="C173" s="8"/>
      <c r="D173" s="8"/>
      <c r="E173" s="8"/>
      <c r="F173" s="8"/>
      <c r="G173" s="8"/>
      <c r="H173" s="8"/>
      <c r="I173" s="17" t="s">
        <v>9</v>
      </c>
    </row>
    <row r="174" spans="2:9" ht="12.75">
      <c r="B174" s="61" t="s">
        <v>203</v>
      </c>
      <c r="C174" s="8"/>
      <c r="D174" s="8"/>
      <c r="E174" s="8"/>
      <c r="F174" s="8"/>
      <c r="G174" s="8"/>
      <c r="H174" s="8"/>
      <c r="I174" s="63"/>
    </row>
    <row r="175" spans="2:9" ht="13.5" thickBot="1">
      <c r="B175" s="61" t="s">
        <v>204</v>
      </c>
      <c r="C175" s="8"/>
      <c r="D175" s="8"/>
      <c r="E175" s="8"/>
      <c r="F175" s="8"/>
      <c r="G175" s="8"/>
      <c r="H175" s="8"/>
      <c r="I175" s="74">
        <f>115439/1000</f>
        <v>115.439</v>
      </c>
    </row>
    <row r="176" spans="2:9" ht="12.75">
      <c r="B176" s="62"/>
      <c r="C176" s="8"/>
      <c r="D176" s="8"/>
      <c r="E176" s="8"/>
      <c r="F176" s="8"/>
      <c r="G176" s="8"/>
      <c r="H176" s="8"/>
      <c r="I176" s="63"/>
    </row>
    <row r="177" spans="2:11" ht="12.75" customHeight="1">
      <c r="B177" s="92" t="s">
        <v>260</v>
      </c>
      <c r="C177" s="92"/>
      <c r="D177" s="92"/>
      <c r="E177" s="92"/>
      <c r="F177" s="92"/>
      <c r="G177" s="92"/>
      <c r="H177" s="92"/>
      <c r="I177" s="92"/>
      <c r="J177" s="8"/>
      <c r="K177" s="8"/>
    </row>
    <row r="178" spans="2:11" ht="12.75">
      <c r="B178" s="92"/>
      <c r="C178" s="92"/>
      <c r="D178" s="92"/>
      <c r="E178" s="92"/>
      <c r="F178" s="92"/>
      <c r="G178" s="92"/>
      <c r="H178" s="92"/>
      <c r="I178" s="92"/>
      <c r="J178" s="8"/>
      <c r="K178" s="8"/>
    </row>
    <row r="179" spans="2:11" ht="13.5" customHeight="1">
      <c r="B179" s="92"/>
      <c r="C179" s="92"/>
      <c r="D179" s="92"/>
      <c r="E179" s="92"/>
      <c r="F179" s="92"/>
      <c r="G179" s="92"/>
      <c r="H179" s="92"/>
      <c r="I179" s="92"/>
      <c r="J179" s="8"/>
      <c r="K179" s="8"/>
    </row>
    <row r="180" spans="2:11" ht="12.75">
      <c r="B180" s="8"/>
      <c r="C180" s="8"/>
      <c r="D180" s="8"/>
      <c r="E180" s="8"/>
      <c r="F180" s="8"/>
      <c r="G180" s="8"/>
      <c r="H180" s="8"/>
      <c r="I180" s="8"/>
      <c r="J180" s="8"/>
      <c r="K180" s="8"/>
    </row>
    <row r="181" spans="2:11" ht="12.75">
      <c r="B181" s="8"/>
      <c r="C181" s="8"/>
      <c r="D181" s="8"/>
      <c r="E181" s="8"/>
      <c r="F181" s="8"/>
      <c r="G181" s="8"/>
      <c r="H181" s="8"/>
      <c r="I181" s="8"/>
      <c r="J181" s="8"/>
      <c r="K181" s="8"/>
    </row>
    <row r="182" spans="1:9" ht="12.75">
      <c r="A182" s="49" t="s">
        <v>66</v>
      </c>
      <c r="B182" s="49" t="s">
        <v>103</v>
      </c>
      <c r="C182" s="33"/>
      <c r="D182" s="33"/>
      <c r="E182" s="33"/>
      <c r="F182" s="33"/>
      <c r="G182" s="33"/>
      <c r="H182" s="33"/>
      <c r="I182" s="32"/>
    </row>
    <row r="183" spans="1:9" ht="12.75">
      <c r="A183" s="49"/>
      <c r="B183" s="49"/>
      <c r="C183" s="33"/>
      <c r="D183" s="33"/>
      <c r="E183" s="33"/>
      <c r="F183" s="33"/>
      <c r="G183" s="33"/>
      <c r="H183" s="33"/>
      <c r="I183" s="17" t="s">
        <v>182</v>
      </c>
    </row>
    <row r="184" spans="1:9" ht="12.75">
      <c r="A184" s="49"/>
      <c r="B184" s="49"/>
      <c r="C184" s="33"/>
      <c r="D184" s="33"/>
      <c r="E184" s="33"/>
      <c r="F184" s="33"/>
      <c r="G184" s="33"/>
      <c r="H184" s="33"/>
      <c r="I184" s="17" t="s">
        <v>183</v>
      </c>
    </row>
    <row r="185" spans="1:9" ht="12.75">
      <c r="A185" s="49"/>
      <c r="B185" s="49"/>
      <c r="C185" s="33"/>
      <c r="D185" s="33"/>
      <c r="E185" s="33"/>
      <c r="F185" s="33"/>
      <c r="G185" s="33"/>
      <c r="H185" s="33"/>
      <c r="I185" s="17" t="s">
        <v>142</v>
      </c>
    </row>
    <row r="186" spans="1:9" ht="12.75">
      <c r="A186" s="49"/>
      <c r="B186" s="49"/>
      <c r="C186" s="33"/>
      <c r="D186" s="33"/>
      <c r="E186" s="33"/>
      <c r="F186" s="33"/>
      <c r="G186" s="33"/>
      <c r="H186" s="33"/>
      <c r="I186" s="82" t="s">
        <v>9</v>
      </c>
    </row>
    <row r="187" spans="1:9" ht="12.75">
      <c r="A187" s="49"/>
      <c r="B187" s="49"/>
      <c r="C187" s="33"/>
      <c r="D187" s="33"/>
      <c r="E187" s="33"/>
      <c r="F187" s="33"/>
      <c r="G187" s="33"/>
      <c r="H187" s="33"/>
      <c r="I187" s="82"/>
    </row>
    <row r="188" spans="1:9" ht="12.75">
      <c r="A188" s="33"/>
      <c r="B188" s="33" t="s">
        <v>214</v>
      </c>
      <c r="C188" s="33"/>
      <c r="D188" s="33"/>
      <c r="E188" s="33"/>
      <c r="F188" s="33"/>
      <c r="G188" s="33"/>
      <c r="H188" s="33"/>
      <c r="I188" s="32">
        <v>32</v>
      </c>
    </row>
    <row r="189" spans="1:9" ht="12.75">
      <c r="A189" s="33"/>
      <c r="B189" s="33" t="s">
        <v>215</v>
      </c>
      <c r="C189" s="33"/>
      <c r="D189" s="33"/>
      <c r="E189" s="33"/>
      <c r="F189" s="33"/>
      <c r="G189" s="33"/>
      <c r="H189" s="33"/>
      <c r="I189" s="32">
        <f>10759-I188</f>
        <v>10727</v>
      </c>
    </row>
    <row r="190" spans="1:9" ht="13.5" thickBot="1">
      <c r="A190" s="33"/>
      <c r="B190" s="33"/>
      <c r="C190" s="33"/>
      <c r="D190" s="33"/>
      <c r="E190" s="33"/>
      <c r="F190" s="33"/>
      <c r="G190" s="33"/>
      <c r="H190" s="33"/>
      <c r="I190" s="78">
        <f>SUM(I188:I189)</f>
        <v>10759</v>
      </c>
    </row>
    <row r="191" ht="12.75">
      <c r="I191" s="33"/>
    </row>
    <row r="192" ht="12.75">
      <c r="I192" s="33"/>
    </row>
    <row r="193" ht="12.75">
      <c r="I193" s="33"/>
    </row>
    <row r="194" ht="12.75">
      <c r="E194" s="13"/>
    </row>
    <row r="195" ht="12.75">
      <c r="E195" s="13"/>
    </row>
    <row r="196" spans="1:9" ht="12.75">
      <c r="A196" s="99"/>
      <c r="B196" s="99"/>
      <c r="C196" s="99"/>
      <c r="D196" s="99"/>
      <c r="E196" s="99"/>
      <c r="F196" s="99"/>
      <c r="G196" s="99"/>
      <c r="H196" s="99"/>
      <c r="I196" s="99"/>
    </row>
    <row r="197" ht="12.75">
      <c r="E197" s="13"/>
    </row>
    <row r="198" spans="1:9" ht="12.75">
      <c r="A198" s="21" t="s">
        <v>104</v>
      </c>
      <c r="B198" s="101" t="s">
        <v>105</v>
      </c>
      <c r="C198" s="101"/>
      <c r="D198" s="101"/>
      <c r="E198" s="101"/>
      <c r="F198" s="101"/>
      <c r="G198" s="101"/>
      <c r="H198" s="101"/>
      <c r="I198" s="101"/>
    </row>
    <row r="199" spans="1:9" ht="12.75">
      <c r="A199" s="21"/>
      <c r="B199" s="101"/>
      <c r="C199" s="101"/>
      <c r="D199" s="101"/>
      <c r="E199" s="101"/>
      <c r="F199" s="101"/>
      <c r="G199" s="101"/>
      <c r="H199" s="101"/>
      <c r="I199" s="101"/>
    </row>
    <row r="201" spans="1:2" ht="12.75">
      <c r="A201" s="21" t="s">
        <v>106</v>
      </c>
      <c r="B201" s="21" t="s">
        <v>107</v>
      </c>
    </row>
    <row r="202" spans="2:9" ht="12.75">
      <c r="B202" s="102" t="s">
        <v>277</v>
      </c>
      <c r="C202" s="102"/>
      <c r="D202" s="102"/>
      <c r="E202" s="102"/>
      <c r="F202" s="102"/>
      <c r="G202" s="102"/>
      <c r="H202" s="102"/>
      <c r="I202" s="102"/>
    </row>
    <row r="203" spans="2:9" ht="12.75">
      <c r="B203" s="103"/>
      <c r="C203" s="103"/>
      <c r="D203" s="103"/>
      <c r="E203" s="103"/>
      <c r="F203" s="103"/>
      <c r="G203" s="103"/>
      <c r="H203" s="103"/>
      <c r="I203" s="103"/>
    </row>
    <row r="204" spans="2:9" ht="12.75">
      <c r="B204" s="103"/>
      <c r="C204" s="103"/>
      <c r="D204" s="103"/>
      <c r="E204" s="103"/>
      <c r="F204" s="103"/>
      <c r="G204" s="103"/>
      <c r="H204" s="103"/>
      <c r="I204" s="103"/>
    </row>
    <row r="205" spans="2:9" ht="12.75">
      <c r="B205" s="104"/>
      <c r="C205" s="104"/>
      <c r="D205" s="104"/>
      <c r="E205" s="104"/>
      <c r="F205" s="104"/>
      <c r="G205" s="104"/>
      <c r="H205" s="104"/>
      <c r="I205" s="104"/>
    </row>
    <row r="206" spans="2:9" ht="12.75">
      <c r="B206" s="36"/>
      <c r="C206" s="36"/>
      <c r="D206" s="36"/>
      <c r="E206" s="36"/>
      <c r="F206" s="36"/>
      <c r="G206" s="36"/>
      <c r="H206" s="36"/>
      <c r="I206" s="36"/>
    </row>
    <row r="207" spans="2:9" ht="12.75">
      <c r="B207" s="36"/>
      <c r="C207" s="36"/>
      <c r="D207" s="36"/>
      <c r="E207" s="36"/>
      <c r="F207" s="36"/>
      <c r="G207" s="36"/>
      <c r="H207" s="36"/>
      <c r="I207" s="36"/>
    </row>
    <row r="208" spans="1:2" ht="12.75">
      <c r="A208" s="1" t="s">
        <v>108</v>
      </c>
      <c r="B208" s="1" t="s">
        <v>109</v>
      </c>
    </row>
    <row r="209" spans="2:9" ht="12.75">
      <c r="B209" s="92" t="s">
        <v>196</v>
      </c>
      <c r="C209" s="92"/>
      <c r="D209" s="92"/>
      <c r="E209" s="92"/>
      <c r="F209" s="92"/>
      <c r="G209" s="92"/>
      <c r="H209" s="92"/>
      <c r="I209" s="92"/>
    </row>
    <row r="210" spans="2:9" ht="12.75">
      <c r="B210" s="92"/>
      <c r="C210" s="92"/>
      <c r="D210" s="92"/>
      <c r="E210" s="92"/>
      <c r="F210" s="92"/>
      <c r="G210" s="92"/>
      <c r="H210" s="92"/>
      <c r="I210" s="92"/>
    </row>
    <row r="211" spans="2:9" ht="12.75">
      <c r="B211" s="92"/>
      <c r="C211" s="92"/>
      <c r="D211" s="92"/>
      <c r="E211" s="92"/>
      <c r="F211" s="92"/>
      <c r="G211" s="92"/>
      <c r="H211" s="92"/>
      <c r="I211" s="92"/>
    </row>
    <row r="212" spans="2:9" ht="12.75">
      <c r="B212" s="8"/>
      <c r="C212" s="8"/>
      <c r="D212" s="8"/>
      <c r="E212" s="8"/>
      <c r="F212" s="8"/>
      <c r="G212" s="8"/>
      <c r="H212" s="8"/>
      <c r="I212" s="8"/>
    </row>
    <row r="214" spans="1:2" ht="12.75">
      <c r="A214" s="1" t="s">
        <v>110</v>
      </c>
      <c r="B214" s="1" t="s">
        <v>111</v>
      </c>
    </row>
    <row r="215" spans="2:9" ht="12.75">
      <c r="B215" s="92" t="s">
        <v>267</v>
      </c>
      <c r="C215" s="92"/>
      <c r="D215" s="92"/>
      <c r="E215" s="92"/>
      <c r="F215" s="92"/>
      <c r="G215" s="92"/>
      <c r="H215" s="92"/>
      <c r="I215" s="92"/>
    </row>
    <row r="216" spans="2:9" ht="12.75">
      <c r="B216" s="92"/>
      <c r="C216" s="92"/>
      <c r="D216" s="92"/>
      <c r="E216" s="92"/>
      <c r="F216" s="92"/>
      <c r="G216" s="92"/>
      <c r="H216" s="92"/>
      <c r="I216" s="92"/>
    </row>
    <row r="217" spans="2:9" ht="12.75">
      <c r="B217" s="92"/>
      <c r="C217" s="92"/>
      <c r="D217" s="92"/>
      <c r="E217" s="92"/>
      <c r="F217" s="92"/>
      <c r="G217" s="92"/>
      <c r="H217" s="92"/>
      <c r="I217" s="92"/>
    </row>
    <row r="218" spans="2:9" ht="12.75">
      <c r="B218" s="92"/>
      <c r="C218" s="92"/>
      <c r="D218" s="92"/>
      <c r="E218" s="92"/>
      <c r="F218" s="92"/>
      <c r="G218" s="92"/>
      <c r="H218" s="92"/>
      <c r="I218" s="92"/>
    </row>
    <row r="219" spans="2:9" ht="12.75">
      <c r="B219" s="92"/>
      <c r="C219" s="92"/>
      <c r="D219" s="92"/>
      <c r="E219" s="92"/>
      <c r="F219" s="92"/>
      <c r="G219" s="92"/>
      <c r="H219" s="92"/>
      <c r="I219" s="92"/>
    </row>
    <row r="220" spans="2:9" ht="12.75">
      <c r="B220" s="92"/>
      <c r="C220" s="92"/>
      <c r="D220" s="92"/>
      <c r="E220" s="92"/>
      <c r="F220" s="92"/>
      <c r="G220" s="92"/>
      <c r="H220" s="92"/>
      <c r="I220" s="92"/>
    </row>
    <row r="221" spans="2:9" ht="14.25" customHeight="1">
      <c r="B221" s="92"/>
      <c r="C221" s="92"/>
      <c r="D221" s="92"/>
      <c r="E221" s="92"/>
      <c r="F221" s="92"/>
      <c r="G221" s="92"/>
      <c r="H221" s="92"/>
      <c r="I221" s="92"/>
    </row>
    <row r="222" spans="2:9" ht="12.75">
      <c r="B222" s="8"/>
      <c r="C222" s="8"/>
      <c r="D222" s="8"/>
      <c r="E222" s="8"/>
      <c r="F222" s="8"/>
      <c r="G222" s="8"/>
      <c r="H222" s="8"/>
      <c r="I222" s="8"/>
    </row>
    <row r="224" spans="1:9" ht="12.75">
      <c r="A224" s="65" t="s">
        <v>112</v>
      </c>
      <c r="B224" s="65" t="s">
        <v>113</v>
      </c>
      <c r="C224" s="33"/>
      <c r="D224" s="33"/>
      <c r="E224" s="33" t="s">
        <v>146</v>
      </c>
      <c r="F224" s="33"/>
      <c r="G224" s="33"/>
      <c r="H224" s="33"/>
      <c r="I224" s="33"/>
    </row>
    <row r="225" spans="1:9" ht="12.75">
      <c r="A225" s="33"/>
      <c r="B225" s="33" t="s">
        <v>197</v>
      </c>
      <c r="C225" s="33"/>
      <c r="D225" s="33"/>
      <c r="E225" s="33"/>
      <c r="F225" s="33"/>
      <c r="G225" s="33"/>
      <c r="H225" s="33"/>
      <c r="I225" s="33"/>
    </row>
    <row r="226" spans="1:9" ht="12.75">
      <c r="A226" s="33"/>
      <c r="B226" s="100" t="s">
        <v>278</v>
      </c>
      <c r="C226" s="100"/>
      <c r="D226" s="100"/>
      <c r="E226" s="100"/>
      <c r="F226" s="100"/>
      <c r="G226" s="100"/>
      <c r="H226" s="100"/>
      <c r="I226" s="100"/>
    </row>
    <row r="227" spans="1:9" ht="12.75">
      <c r="A227" s="33"/>
      <c r="B227" s="100"/>
      <c r="C227" s="100"/>
      <c r="D227" s="100"/>
      <c r="E227" s="100"/>
      <c r="F227" s="100"/>
      <c r="G227" s="100"/>
      <c r="H227" s="100"/>
      <c r="I227" s="100"/>
    </row>
    <row r="228" spans="1:9" ht="12.75">
      <c r="A228" s="33"/>
      <c r="B228" s="68"/>
      <c r="C228" s="68"/>
      <c r="D228" s="68"/>
      <c r="E228" s="68"/>
      <c r="F228" s="68"/>
      <c r="G228" s="68"/>
      <c r="H228" s="68"/>
      <c r="I228" s="68"/>
    </row>
    <row r="229" s="33" customFormat="1" ht="12.75">
      <c r="I229" s="67"/>
    </row>
    <row r="230" spans="1:9" s="33" customFormat="1" ht="12.75">
      <c r="A230" s="65" t="s">
        <v>22</v>
      </c>
      <c r="B230" s="65" t="s">
        <v>19</v>
      </c>
      <c r="I230" s="67"/>
    </row>
    <row r="231" s="33" customFormat="1" ht="12.75">
      <c r="I231" s="79" t="s">
        <v>205</v>
      </c>
    </row>
    <row r="232" spans="2:9" ht="12.75">
      <c r="B232" s="8"/>
      <c r="C232" s="8"/>
      <c r="D232" s="8"/>
      <c r="E232" s="8"/>
      <c r="F232" s="8"/>
      <c r="G232" s="53"/>
      <c r="H232" s="8"/>
      <c r="I232" s="75" t="s">
        <v>206</v>
      </c>
    </row>
    <row r="233" spans="2:9" ht="12.75">
      <c r="B233" s="8"/>
      <c r="C233" s="8"/>
      <c r="D233" s="8"/>
      <c r="E233" s="8"/>
      <c r="F233" s="8"/>
      <c r="G233" s="59"/>
      <c r="H233" s="7"/>
      <c r="I233" s="17" t="s">
        <v>142</v>
      </c>
    </row>
    <row r="234" spans="2:9" ht="13.5" customHeight="1">
      <c r="B234" s="8"/>
      <c r="C234" s="8"/>
      <c r="D234" s="8"/>
      <c r="E234" s="8"/>
      <c r="F234" s="8"/>
      <c r="G234" s="53"/>
      <c r="H234" s="41"/>
      <c r="I234" s="80" t="s">
        <v>9</v>
      </c>
    </row>
    <row r="235" spans="2:9" ht="12.75" customHeight="1">
      <c r="B235" s="8"/>
      <c r="C235" s="8"/>
      <c r="D235" s="8"/>
      <c r="E235" s="8"/>
      <c r="F235" s="8"/>
      <c r="G235" s="35"/>
      <c r="H235" s="8"/>
      <c r="I235" s="81"/>
    </row>
    <row r="236" spans="2:9" ht="12.75">
      <c r="B236" s="92" t="s">
        <v>194</v>
      </c>
      <c r="C236" s="92"/>
      <c r="D236" s="92"/>
      <c r="E236" s="8"/>
      <c r="F236" s="8"/>
      <c r="G236" s="8"/>
      <c r="H236" s="8"/>
      <c r="I236" s="39">
        <v>429</v>
      </c>
    </row>
    <row r="237" spans="2:9" ht="12.75">
      <c r="B237" s="92" t="s">
        <v>195</v>
      </c>
      <c r="C237" s="92"/>
      <c r="D237" s="92"/>
      <c r="E237" s="8"/>
      <c r="F237" s="8"/>
      <c r="G237" s="8"/>
      <c r="H237" s="8"/>
      <c r="I237" s="39">
        <v>53</v>
      </c>
    </row>
    <row r="238" spans="2:9" ht="13.5" thickBot="1">
      <c r="B238" s="8"/>
      <c r="C238" s="8"/>
      <c r="D238" s="8"/>
      <c r="E238" s="8"/>
      <c r="F238" s="8"/>
      <c r="G238" s="8"/>
      <c r="H238" s="8"/>
      <c r="I238" s="90">
        <f>SUM(I236:I237)</f>
        <v>482</v>
      </c>
    </row>
    <row r="239" spans="2:9" ht="12.75" customHeight="1">
      <c r="B239" s="8"/>
      <c r="C239" s="8"/>
      <c r="D239" s="8"/>
      <c r="E239" s="8"/>
      <c r="F239" s="8"/>
      <c r="G239" s="8"/>
      <c r="H239" s="8"/>
      <c r="I239" s="8"/>
    </row>
    <row r="240" spans="2:9" ht="12.75">
      <c r="B240" s="100" t="s">
        <v>259</v>
      </c>
      <c r="C240" s="100"/>
      <c r="D240" s="100"/>
      <c r="E240" s="100"/>
      <c r="F240" s="100"/>
      <c r="G240" s="100"/>
      <c r="H240" s="100"/>
      <c r="I240" s="100"/>
    </row>
    <row r="241" spans="2:9" ht="12.75">
      <c r="B241" s="100"/>
      <c r="C241" s="100"/>
      <c r="D241" s="100"/>
      <c r="E241" s="100"/>
      <c r="F241" s="100"/>
      <c r="G241" s="100"/>
      <c r="H241" s="100"/>
      <c r="I241" s="100"/>
    </row>
    <row r="242" spans="2:9" ht="12.75">
      <c r="B242" s="100"/>
      <c r="C242" s="100"/>
      <c r="D242" s="100"/>
      <c r="E242" s="100"/>
      <c r="F242" s="100"/>
      <c r="G242" s="100"/>
      <c r="H242" s="100"/>
      <c r="I242" s="100"/>
    </row>
    <row r="243" spans="2:9" ht="12.75">
      <c r="B243" s="100"/>
      <c r="C243" s="100"/>
      <c r="D243" s="100"/>
      <c r="E243" s="100"/>
      <c r="F243" s="100"/>
      <c r="G243" s="100"/>
      <c r="H243" s="100"/>
      <c r="I243" s="100"/>
    </row>
    <row r="244" spans="2:9" ht="12.75">
      <c r="B244" s="100"/>
      <c r="C244" s="100"/>
      <c r="D244" s="100"/>
      <c r="E244" s="100"/>
      <c r="F244" s="100"/>
      <c r="G244" s="100"/>
      <c r="H244" s="100"/>
      <c r="I244" s="100"/>
    </row>
    <row r="245" spans="1:9" ht="12.75">
      <c r="A245" s="21" t="s">
        <v>104</v>
      </c>
      <c r="B245" s="101" t="s">
        <v>120</v>
      </c>
      <c r="C245" s="101"/>
      <c r="D245" s="101"/>
      <c r="E245" s="101"/>
      <c r="F245" s="101"/>
      <c r="G245" s="101"/>
      <c r="H245" s="101"/>
      <c r="I245" s="101"/>
    </row>
    <row r="246" spans="1:9" ht="12.75">
      <c r="A246" s="21"/>
      <c r="B246" s="101"/>
      <c r="C246" s="101"/>
      <c r="D246" s="101"/>
      <c r="E246" s="101"/>
      <c r="F246" s="101"/>
      <c r="G246" s="101"/>
      <c r="H246" s="101"/>
      <c r="I246" s="101"/>
    </row>
    <row r="247" spans="2:9" ht="12.75">
      <c r="B247" s="68"/>
      <c r="C247" s="68"/>
      <c r="D247" s="68"/>
      <c r="E247" s="68"/>
      <c r="F247" s="68"/>
      <c r="G247" s="68"/>
      <c r="H247" s="68"/>
      <c r="I247" s="68"/>
    </row>
    <row r="248" spans="1:2" ht="12.75">
      <c r="A248" s="1" t="s">
        <v>114</v>
      </c>
      <c r="B248" s="1" t="s">
        <v>115</v>
      </c>
    </row>
    <row r="249" spans="2:9" ht="12.75">
      <c r="B249" s="92" t="s">
        <v>116</v>
      </c>
      <c r="C249" s="92"/>
      <c r="D249" s="92"/>
      <c r="E249" s="92"/>
      <c r="F249" s="92"/>
      <c r="G249" s="92"/>
      <c r="H249" s="92"/>
      <c r="I249" s="92"/>
    </row>
    <row r="250" spans="2:9" ht="12.75">
      <c r="B250" s="92"/>
      <c r="C250" s="92"/>
      <c r="D250" s="92"/>
      <c r="E250" s="92"/>
      <c r="F250" s="92"/>
      <c r="G250" s="92"/>
      <c r="H250" s="92"/>
      <c r="I250" s="92"/>
    </row>
    <row r="251" spans="2:9" ht="12.75">
      <c r="B251" s="8"/>
      <c r="C251" s="8"/>
      <c r="D251" s="8"/>
      <c r="E251" s="8"/>
      <c r="F251" s="8"/>
      <c r="G251" s="8"/>
      <c r="H251" s="8"/>
      <c r="I251" s="8"/>
    </row>
    <row r="253" spans="1:2" ht="12.75">
      <c r="A253" s="1" t="s">
        <v>117</v>
      </c>
      <c r="B253" s="1" t="s">
        <v>118</v>
      </c>
    </row>
    <row r="254" ht="12.75">
      <c r="B254" s="2" t="s">
        <v>119</v>
      </c>
    </row>
    <row r="257" spans="1:2" ht="12.75">
      <c r="A257" s="1" t="s">
        <v>121</v>
      </c>
      <c r="B257" s="1" t="s">
        <v>122</v>
      </c>
    </row>
    <row r="258" spans="1:9" ht="12.75">
      <c r="A258" s="1"/>
      <c r="B258" s="92" t="s">
        <v>243</v>
      </c>
      <c r="C258" s="92"/>
      <c r="D258" s="92"/>
      <c r="E258" s="92"/>
      <c r="F258" s="92"/>
      <c r="G258" s="92"/>
      <c r="H258" s="92"/>
      <c r="I258" s="92"/>
    </row>
    <row r="259" spans="1:9" ht="12.75">
      <c r="A259" s="1"/>
      <c r="B259" s="92"/>
      <c r="C259" s="92"/>
      <c r="D259" s="92"/>
      <c r="E259" s="92"/>
      <c r="F259" s="92"/>
      <c r="G259" s="92"/>
      <c r="H259" s="92"/>
      <c r="I259" s="92"/>
    </row>
    <row r="260" spans="1:2" ht="12.75">
      <c r="A260" s="1"/>
      <c r="B260" s="1"/>
    </row>
    <row r="261" spans="1:9" ht="12.75">
      <c r="A261" s="1"/>
      <c r="B261" s="2" t="s">
        <v>207</v>
      </c>
      <c r="I261" s="17" t="s">
        <v>9</v>
      </c>
    </row>
    <row r="262" ht="12.75">
      <c r="A262" s="1"/>
    </row>
    <row r="263" spans="1:9" ht="12.75">
      <c r="A263" s="1"/>
      <c r="B263" s="66" t="s">
        <v>156</v>
      </c>
      <c r="I263" s="87"/>
    </row>
    <row r="264" spans="1:10" ht="12.75">
      <c r="A264" s="1"/>
      <c r="B264" s="2" t="s">
        <v>208</v>
      </c>
      <c r="I264" s="87">
        <v>1024</v>
      </c>
      <c r="J264" s="86"/>
    </row>
    <row r="265" spans="1:9" ht="12.75">
      <c r="A265" s="1"/>
      <c r="B265" s="2" t="s">
        <v>209</v>
      </c>
      <c r="I265" s="87">
        <v>3949</v>
      </c>
    </row>
    <row r="266" spans="1:9" ht="12.75">
      <c r="A266" s="1"/>
      <c r="I266" s="87"/>
    </row>
    <row r="267" spans="1:9" ht="12.75">
      <c r="A267" s="1"/>
      <c r="B267" s="66" t="s">
        <v>210</v>
      </c>
      <c r="I267" s="87"/>
    </row>
    <row r="268" spans="1:10" ht="12.75">
      <c r="A268" s="1"/>
      <c r="B268" s="2" t="s">
        <v>208</v>
      </c>
      <c r="I268" s="87">
        <v>2029</v>
      </c>
      <c r="J268" s="86"/>
    </row>
    <row r="269" spans="1:9" ht="12.75">
      <c r="A269" s="1"/>
      <c r="B269" s="2" t="s">
        <v>209</v>
      </c>
      <c r="I269" s="87">
        <v>884</v>
      </c>
    </row>
    <row r="270" spans="1:9" ht="12.75">
      <c r="A270" s="1"/>
      <c r="I270" s="87"/>
    </row>
    <row r="271" spans="1:9" ht="13.5" thickBot="1">
      <c r="A271" s="1"/>
      <c r="B271" s="2" t="s">
        <v>42</v>
      </c>
      <c r="I271" s="88">
        <f>SUM(I264:I269)</f>
        <v>7886</v>
      </c>
    </row>
    <row r="272" spans="1:9" ht="12.75">
      <c r="A272" s="1"/>
      <c r="B272" s="1"/>
      <c r="I272" s="33"/>
    </row>
    <row r="273" spans="2:9" ht="12.75">
      <c r="B273" s="100" t="s">
        <v>279</v>
      </c>
      <c r="C273" s="100"/>
      <c r="D273" s="100"/>
      <c r="E273" s="100"/>
      <c r="F273" s="100"/>
      <c r="G273" s="100"/>
      <c r="H273" s="100"/>
      <c r="I273" s="100"/>
    </row>
    <row r="274" spans="2:9" ht="12.75">
      <c r="B274" s="100"/>
      <c r="C274" s="100"/>
      <c r="D274" s="100"/>
      <c r="E274" s="100"/>
      <c r="F274" s="100"/>
      <c r="G274" s="100"/>
      <c r="H274" s="100"/>
      <c r="I274" s="100"/>
    </row>
    <row r="275" spans="2:7" ht="12.75">
      <c r="B275" s="33"/>
      <c r="C275" s="33"/>
      <c r="D275" s="33"/>
      <c r="E275" s="33"/>
      <c r="F275" s="33"/>
      <c r="G275" s="33"/>
    </row>
    <row r="276" spans="2:7" ht="12.75">
      <c r="B276" s="33" t="s">
        <v>231</v>
      </c>
      <c r="C276" s="33"/>
      <c r="D276" s="33"/>
      <c r="E276" s="33"/>
      <c r="F276" s="33"/>
      <c r="G276" s="33"/>
    </row>
    <row r="277" spans="2:7" ht="12.75">
      <c r="B277" s="33"/>
      <c r="C277" s="33"/>
      <c r="D277" s="33"/>
      <c r="E277" s="33"/>
      <c r="F277" s="33"/>
      <c r="G277" s="33"/>
    </row>
    <row r="279" spans="1:2" ht="12.75">
      <c r="A279" s="1" t="s">
        <v>123</v>
      </c>
      <c r="B279" s="1" t="s">
        <v>124</v>
      </c>
    </row>
    <row r="280" spans="2:9" ht="12.75">
      <c r="B280" s="92" t="s">
        <v>289</v>
      </c>
      <c r="C280" s="92"/>
      <c r="D280" s="92"/>
      <c r="E280" s="92"/>
      <c r="F280" s="92"/>
      <c r="G280" s="92"/>
      <c r="H280" s="92"/>
      <c r="I280" s="92"/>
    </row>
    <row r="281" spans="2:9" ht="12.75">
      <c r="B281" s="92"/>
      <c r="C281" s="92"/>
      <c r="D281" s="92"/>
      <c r="E281" s="92"/>
      <c r="F281" s="92"/>
      <c r="G281" s="92"/>
      <c r="H281" s="92"/>
      <c r="I281" s="92"/>
    </row>
    <row r="282" spans="2:9" ht="12.75">
      <c r="B282" s="8"/>
      <c r="C282" s="8"/>
      <c r="D282" s="8"/>
      <c r="E282" s="8"/>
      <c r="F282" s="8"/>
      <c r="G282" s="8"/>
      <c r="H282" s="8"/>
      <c r="I282" s="8"/>
    </row>
    <row r="284" spans="1:2" ht="12.75">
      <c r="A284" s="1" t="s">
        <v>125</v>
      </c>
      <c r="B284" s="1" t="s">
        <v>126</v>
      </c>
    </row>
    <row r="285" spans="2:9" ht="12.75">
      <c r="B285" s="92" t="s">
        <v>127</v>
      </c>
      <c r="C285" s="92"/>
      <c r="D285" s="92"/>
      <c r="E285" s="92"/>
      <c r="F285" s="92"/>
      <c r="G285" s="92"/>
      <c r="H285" s="92"/>
      <c r="I285" s="92"/>
    </row>
    <row r="286" spans="2:9" ht="12.75">
      <c r="B286" s="92"/>
      <c r="C286" s="92"/>
      <c r="D286" s="92"/>
      <c r="E286" s="92"/>
      <c r="F286" s="92"/>
      <c r="G286" s="92"/>
      <c r="H286" s="92"/>
      <c r="I286" s="92"/>
    </row>
    <row r="287" spans="2:9" ht="12.75">
      <c r="B287" s="92"/>
      <c r="C287" s="92"/>
      <c r="D287" s="92"/>
      <c r="E287" s="92"/>
      <c r="F287" s="92"/>
      <c r="G287" s="92"/>
      <c r="H287" s="92"/>
      <c r="I287" s="92"/>
    </row>
    <row r="288" spans="2:9" ht="12.75">
      <c r="B288" s="92"/>
      <c r="C288" s="92"/>
      <c r="D288" s="92"/>
      <c r="E288" s="92"/>
      <c r="F288" s="92"/>
      <c r="G288" s="92"/>
      <c r="H288" s="92"/>
      <c r="I288" s="92"/>
    </row>
    <row r="289" spans="2:9" ht="12.75">
      <c r="B289" s="92"/>
      <c r="C289" s="92"/>
      <c r="D289" s="92"/>
      <c r="E289" s="92"/>
      <c r="F289" s="92"/>
      <c r="G289" s="92"/>
      <c r="H289" s="92"/>
      <c r="I289" s="92"/>
    </row>
    <row r="290" spans="2:9" ht="12.75">
      <c r="B290" s="8"/>
      <c r="C290" s="8"/>
      <c r="D290" s="8"/>
      <c r="E290" s="8"/>
      <c r="F290" s="8"/>
      <c r="G290" s="8"/>
      <c r="H290" s="8"/>
      <c r="I290" s="8"/>
    </row>
    <row r="292" spans="1:9" ht="12.75">
      <c r="A292" s="21" t="s">
        <v>104</v>
      </c>
      <c r="B292" s="101" t="s">
        <v>120</v>
      </c>
      <c r="C292" s="101"/>
      <c r="D292" s="101"/>
      <c r="E292" s="101"/>
      <c r="F292" s="101"/>
      <c r="G292" s="101"/>
      <c r="H292" s="101"/>
      <c r="I292" s="101"/>
    </row>
    <row r="293" spans="1:9" ht="12.75">
      <c r="A293" s="21"/>
      <c r="B293" s="101"/>
      <c r="C293" s="101"/>
      <c r="D293" s="101"/>
      <c r="E293" s="101"/>
      <c r="F293" s="101"/>
      <c r="G293" s="101"/>
      <c r="H293" s="101"/>
      <c r="I293" s="101"/>
    </row>
    <row r="295" spans="1:2" ht="12.75">
      <c r="A295" s="1" t="s">
        <v>128</v>
      </c>
      <c r="B295" s="1" t="s">
        <v>129</v>
      </c>
    </row>
    <row r="296" ht="12.75">
      <c r="B296" s="2" t="s">
        <v>130</v>
      </c>
    </row>
    <row r="299" spans="1:2" ht="12.75">
      <c r="A299" s="1" t="s">
        <v>23</v>
      </c>
      <c r="B299" s="1" t="s">
        <v>131</v>
      </c>
    </row>
    <row r="300" spans="7:9" ht="12.75">
      <c r="G300" s="4" t="s">
        <v>146</v>
      </c>
      <c r="I300" s="4" t="s">
        <v>2</v>
      </c>
    </row>
    <row r="301" spans="7:9" ht="12.75">
      <c r="G301" s="4" t="s">
        <v>146</v>
      </c>
      <c r="I301" s="4" t="s">
        <v>211</v>
      </c>
    </row>
    <row r="302" spans="7:9" ht="12.75">
      <c r="G302" s="4" t="s">
        <v>146</v>
      </c>
      <c r="I302" s="4" t="s">
        <v>7</v>
      </c>
    </row>
    <row r="303" spans="7:9" ht="12.75">
      <c r="G303" s="4"/>
      <c r="I303" s="5" t="s">
        <v>142</v>
      </c>
    </row>
    <row r="304" spans="7:9" ht="12.75">
      <c r="G304" s="4" t="s">
        <v>146</v>
      </c>
      <c r="H304" s="5"/>
      <c r="I304" s="75" t="s">
        <v>9</v>
      </c>
    </row>
    <row r="306" spans="2:9" ht="12.75">
      <c r="B306" s="2" t="s">
        <v>132</v>
      </c>
      <c r="G306" s="15" t="s">
        <v>146</v>
      </c>
      <c r="H306" s="10"/>
      <c r="I306" s="11">
        <f>'IS'!D41</f>
        <v>2936</v>
      </c>
    </row>
    <row r="308" spans="2:9" ht="12.75">
      <c r="B308" s="2" t="s">
        <v>133</v>
      </c>
      <c r="G308" s="15"/>
      <c r="I308" s="11">
        <f>304000020/1000</f>
        <v>304000.02</v>
      </c>
    </row>
    <row r="309" ht="12.75">
      <c r="G309" s="13"/>
    </row>
    <row r="310" spans="2:9" ht="13.5" thickBot="1">
      <c r="B310" s="2" t="s">
        <v>11</v>
      </c>
      <c r="G310" s="54"/>
      <c r="I310" s="22">
        <f>I306/I308*100</f>
        <v>0.9657894101454335</v>
      </c>
    </row>
    <row r="311" ht="12.75">
      <c r="G311" s="13"/>
    </row>
    <row r="312" spans="2:9" ht="12.75">
      <c r="B312" s="100" t="s">
        <v>280</v>
      </c>
      <c r="C312" s="100"/>
      <c r="D312" s="100"/>
      <c r="E312" s="100"/>
      <c r="F312" s="100"/>
      <c r="G312" s="100"/>
      <c r="H312" s="100"/>
      <c r="I312" s="100"/>
    </row>
    <row r="313" spans="2:9" ht="12.75">
      <c r="B313" s="100"/>
      <c r="C313" s="100"/>
      <c r="D313" s="100"/>
      <c r="E313" s="100"/>
      <c r="F313" s="100"/>
      <c r="G313" s="100"/>
      <c r="H313" s="100"/>
      <c r="I313" s="100"/>
    </row>
    <row r="316" spans="1:2" ht="12.75">
      <c r="A316" s="1" t="s">
        <v>134</v>
      </c>
      <c r="B316" s="1" t="s">
        <v>135</v>
      </c>
    </row>
    <row r="317" spans="2:9" ht="12.75">
      <c r="B317" s="92" t="s">
        <v>136</v>
      </c>
      <c r="C317" s="92"/>
      <c r="D317" s="92"/>
      <c r="E317" s="92"/>
      <c r="F317" s="92"/>
      <c r="G317" s="92"/>
      <c r="H317" s="92"/>
      <c r="I317" s="92"/>
    </row>
    <row r="318" spans="2:9" ht="12.75">
      <c r="B318" s="92"/>
      <c r="C318" s="92"/>
      <c r="D318" s="92"/>
      <c r="E318" s="92"/>
      <c r="F318" s="92"/>
      <c r="G318" s="92"/>
      <c r="H318" s="92"/>
      <c r="I318" s="92"/>
    </row>
    <row r="320" spans="2:9" ht="12.75">
      <c r="B320" s="100" t="s">
        <v>198</v>
      </c>
      <c r="C320" s="100"/>
      <c r="D320" s="100"/>
      <c r="E320" s="100"/>
      <c r="F320" s="100"/>
      <c r="G320" s="100"/>
      <c r="H320" s="100"/>
      <c r="I320" s="100"/>
    </row>
    <row r="321" spans="2:9" ht="12.75">
      <c r="B321" s="100"/>
      <c r="C321" s="100"/>
      <c r="D321" s="100"/>
      <c r="E321" s="100"/>
      <c r="F321" s="100"/>
      <c r="G321" s="100"/>
      <c r="H321" s="100"/>
      <c r="I321" s="100"/>
    </row>
    <row r="324" spans="1:2" ht="12.75">
      <c r="A324" s="1" t="s">
        <v>137</v>
      </c>
      <c r="B324" s="1" t="s">
        <v>138</v>
      </c>
    </row>
    <row r="325" spans="2:9" ht="12.75" customHeight="1">
      <c r="B325" s="92" t="s">
        <v>199</v>
      </c>
      <c r="C325" s="92"/>
      <c r="D325" s="92"/>
      <c r="E325" s="92"/>
      <c r="F325" s="92"/>
      <c r="G325" s="92"/>
      <c r="H325" s="92"/>
      <c r="I325" s="92"/>
    </row>
    <row r="326" spans="2:9" ht="12.75">
      <c r="B326" s="8"/>
      <c r="C326" s="8"/>
      <c r="D326" s="8"/>
      <c r="E326" s="8"/>
      <c r="F326" s="8"/>
      <c r="G326" s="8"/>
      <c r="H326" s="8"/>
      <c r="I326" s="8"/>
    </row>
    <row r="327" spans="2:9" ht="12.75">
      <c r="B327" s="8"/>
      <c r="C327" s="8"/>
      <c r="D327" s="8"/>
      <c r="E327" s="8"/>
      <c r="F327" s="8"/>
      <c r="G327" s="8"/>
      <c r="H327" s="8"/>
      <c r="I327" s="8"/>
    </row>
    <row r="328" spans="1:2" ht="12.75">
      <c r="A328" s="1" t="s">
        <v>139</v>
      </c>
      <c r="B328" s="1" t="s">
        <v>140</v>
      </c>
    </row>
    <row r="329" spans="2:9" ht="12.75">
      <c r="B329" s="100" t="s">
        <v>263</v>
      </c>
      <c r="C329" s="100"/>
      <c r="D329" s="100"/>
      <c r="E329" s="100"/>
      <c r="F329" s="100"/>
      <c r="G329" s="100"/>
      <c r="H329" s="100"/>
      <c r="I329" s="100"/>
    </row>
    <row r="330" spans="2:9" ht="12.75">
      <c r="B330" s="100"/>
      <c r="C330" s="100"/>
      <c r="D330" s="100"/>
      <c r="E330" s="100"/>
      <c r="F330" s="100"/>
      <c r="G330" s="100"/>
      <c r="H330" s="100"/>
      <c r="I330" s="100"/>
    </row>
    <row r="336" ht="12.75">
      <c r="A336" s="1" t="s">
        <v>200</v>
      </c>
    </row>
    <row r="337" spans="1:4" ht="12.75">
      <c r="A337" s="95" t="s">
        <v>281</v>
      </c>
      <c r="B337" s="95"/>
      <c r="C337" s="95"/>
      <c r="D337" s="95"/>
    </row>
    <row r="347" spans="2:3" ht="12.75">
      <c r="B347" s="33"/>
      <c r="C347" s="33"/>
    </row>
  </sheetData>
  <mergeCells count="50">
    <mergeCell ref="B292:I293"/>
    <mergeCell ref="B249:I250"/>
    <mergeCell ref="B325:I325"/>
    <mergeCell ref="B166:I166"/>
    <mergeCell ref="B215:I221"/>
    <mergeCell ref="B245:I246"/>
    <mergeCell ref="B329:I330"/>
    <mergeCell ref="B202:I205"/>
    <mergeCell ref="B317:I318"/>
    <mergeCell ref="B320:I321"/>
    <mergeCell ref="B280:I281"/>
    <mergeCell ref="B285:I289"/>
    <mergeCell ref="B312:I313"/>
    <mergeCell ref="B273:I274"/>
    <mergeCell ref="B198:I199"/>
    <mergeCell ref="B209:I211"/>
    <mergeCell ref="B240:I244"/>
    <mergeCell ref="B226:I227"/>
    <mergeCell ref="B258:I259"/>
    <mergeCell ref="B236:D236"/>
    <mergeCell ref="B237:D237"/>
    <mergeCell ref="A196:I196"/>
    <mergeCell ref="B138:I140"/>
    <mergeCell ref="B123:I124"/>
    <mergeCell ref="B128:I130"/>
    <mergeCell ref="B134:I136"/>
    <mergeCell ref="B177:I179"/>
    <mergeCell ref="B163:D163"/>
    <mergeCell ref="B144:I144"/>
    <mergeCell ref="B148:I150"/>
    <mergeCell ref="B155:I156"/>
    <mergeCell ref="C42:I43"/>
    <mergeCell ref="D54:D55"/>
    <mergeCell ref="B79:I81"/>
    <mergeCell ref="B108:G108"/>
    <mergeCell ref="C88:I89"/>
    <mergeCell ref="B28:I30"/>
    <mergeCell ref="B32:I33"/>
    <mergeCell ref="B35:I36"/>
    <mergeCell ref="C38:I40"/>
    <mergeCell ref="B162:F162"/>
    <mergeCell ref="A337:D337"/>
    <mergeCell ref="B14:I20"/>
    <mergeCell ref="C45:I48"/>
    <mergeCell ref="D52:D53"/>
    <mergeCell ref="B65:I66"/>
    <mergeCell ref="B61:I62"/>
    <mergeCell ref="B75:I76"/>
    <mergeCell ref="B70:I71"/>
    <mergeCell ref="B22:I26"/>
  </mergeCells>
  <printOptions/>
  <pageMargins left="0.75" right="0.5" top="1" bottom="0.75" header="0.5" footer="0.5"/>
  <pageSetup firstPageNumber="7" useFirstPageNumber="1" horizontalDpi="600" verticalDpi="600" orientation="portrait" paperSize="9"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faten</cp:lastModifiedBy>
  <cp:lastPrinted>2006-04-12T06:23:24Z</cp:lastPrinted>
  <dcterms:created xsi:type="dcterms:W3CDTF">2005-11-02T07:17:39Z</dcterms:created>
  <dcterms:modified xsi:type="dcterms:W3CDTF">2006-04-17T10:11:55Z</dcterms:modified>
  <cp:category/>
  <cp:version/>
  <cp:contentType/>
  <cp:contentStatus/>
</cp:coreProperties>
</file>